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O:\3 KK\POWYŻEJ\2025\20 Sprzęty medyczne II\swz\"/>
    </mc:Choice>
  </mc:AlternateContent>
  <xr:revisionPtr revIDLastSave="0" documentId="13_ncr:1_{A90FA00B-9927-4BAC-B735-D9F031DAF1CC}" xr6:coauthVersionLast="47" xr6:coauthVersionMax="47" xr10:uidLastSave="{00000000-0000-0000-0000-000000000000}"/>
  <bookViews>
    <workbookView xWindow="780" yWindow="780" windowWidth="21780" windowHeight="14190" xr2:uid="{00000000-000D-0000-FFFF-FFFF00000000}"/>
  </bookViews>
  <sheets>
    <sheet name="Arkusz1" sheetId="1" r:id="rId1"/>
    <sheet name="Arkusz2" sheetId="2" state="hidden" r:id="rId2"/>
    <sheet name="Arkusz3" sheetId="3" state="hidden" r:id="rId3"/>
  </sheets>
  <calcPr calcId="181029"/>
</workbook>
</file>

<file path=xl/calcChain.xml><?xml version="1.0" encoding="utf-8"?>
<calcChain xmlns="http://schemas.openxmlformats.org/spreadsheetml/2006/main">
  <c r="I227" i="1" l="1"/>
  <c r="K227" i="1" s="1"/>
  <c r="I226" i="1"/>
  <c r="K226" i="1" s="1"/>
  <c r="I225" i="1"/>
  <c r="K225" i="1" s="1"/>
  <c r="I224" i="1"/>
  <c r="I219" i="1"/>
  <c r="K219" i="1" s="1"/>
  <c r="I218" i="1"/>
  <c r="J218" i="1" s="1"/>
  <c r="I217" i="1"/>
  <c r="J217" i="1" s="1"/>
  <c r="I216" i="1"/>
  <c r="K216" i="1" s="1"/>
  <c r="I215" i="1"/>
  <c r="I210" i="1"/>
  <c r="K210" i="1" s="1"/>
  <c r="I209" i="1"/>
  <c r="K209" i="1" s="1"/>
  <c r="I208" i="1"/>
  <c r="K208" i="1" s="1"/>
  <c r="I207" i="1"/>
  <c r="J207" i="1" s="1"/>
  <c r="I206" i="1"/>
  <c r="J206" i="1" s="1"/>
  <c r="I205" i="1"/>
  <c r="J205" i="1" s="1"/>
  <c r="I199" i="1"/>
  <c r="K199" i="1" s="1"/>
  <c r="I193" i="1"/>
  <c r="J193" i="1" s="1"/>
  <c r="I187" i="1"/>
  <c r="I181" i="1"/>
  <c r="I175" i="1"/>
  <c r="I169" i="1"/>
  <c r="J169" i="1" s="1"/>
  <c r="I228" i="1" l="1"/>
  <c r="K193" i="1"/>
  <c r="K169" i="1"/>
  <c r="I220" i="1"/>
  <c r="K215" i="1"/>
  <c r="J216" i="1"/>
  <c r="J226" i="1"/>
  <c r="J209" i="1"/>
  <c r="I211" i="1"/>
  <c r="K217" i="1"/>
  <c r="K206" i="1"/>
  <c r="J215" i="1"/>
  <c r="J181" i="1"/>
  <c r="J227" i="1"/>
  <c r="K187" i="1"/>
  <c r="K207" i="1"/>
  <c r="J210" i="1"/>
  <c r="K218" i="1"/>
  <c r="J224" i="1"/>
  <c r="K224" i="1"/>
  <c r="K228" i="1" s="1"/>
  <c r="K181" i="1"/>
  <c r="K205" i="1"/>
  <c r="J208" i="1"/>
  <c r="J219" i="1"/>
  <c r="J175" i="1"/>
  <c r="J199" i="1"/>
  <c r="J225" i="1"/>
  <c r="J187" i="1"/>
  <c r="K175" i="1"/>
  <c r="J228" i="1" l="1"/>
  <c r="K220" i="1"/>
  <c r="J220" i="1"/>
  <c r="J211" i="1"/>
  <c r="K211" i="1"/>
  <c r="I85" i="1" l="1"/>
  <c r="I46" i="1"/>
  <c r="J46" i="1" s="1"/>
  <c r="K46" i="1" s="1"/>
  <c r="I59" i="1"/>
  <c r="J59" i="1" s="1"/>
  <c r="I69" i="1"/>
  <c r="J69" i="1" s="1"/>
  <c r="I70" i="1"/>
  <c r="K70" i="1" s="1"/>
  <c r="I71" i="1"/>
  <c r="K71" i="1" s="1"/>
  <c r="J71" i="1"/>
  <c r="I72" i="1"/>
  <c r="K72" i="1" s="1"/>
  <c r="I73" i="1"/>
  <c r="K73" i="1" s="1"/>
  <c r="I74" i="1"/>
  <c r="J74" i="1" s="1"/>
  <c r="I75" i="1"/>
  <c r="J75" i="1" s="1"/>
  <c r="I76" i="1"/>
  <c r="J76" i="1" s="1"/>
  <c r="I77" i="1"/>
  <c r="J77" i="1" s="1"/>
  <c r="I78" i="1"/>
  <c r="J78" i="1" s="1"/>
  <c r="I79" i="1"/>
  <c r="K79" i="1" s="1"/>
  <c r="I35" i="1"/>
  <c r="J35" i="1" s="1"/>
  <c r="I164" i="1"/>
  <c r="K164" i="1" s="1"/>
  <c r="I163" i="1"/>
  <c r="K85" i="1" l="1"/>
  <c r="J85" i="1"/>
  <c r="J70" i="1"/>
  <c r="K74" i="1"/>
  <c r="K69" i="1"/>
  <c r="K78" i="1"/>
  <c r="J73" i="1"/>
  <c r="K77" i="1"/>
  <c r="K76" i="1"/>
  <c r="J72" i="1"/>
  <c r="J79" i="1"/>
  <c r="I65" i="1"/>
  <c r="J65" i="1"/>
  <c r="K75" i="1"/>
  <c r="K59" i="1"/>
  <c r="K65" i="1" s="1"/>
  <c r="I80" i="1"/>
  <c r="K35" i="1"/>
  <c r="I165" i="1"/>
  <c r="J163" i="1"/>
  <c r="K163" i="1" s="1"/>
  <c r="K165" i="1" s="1"/>
  <c r="J164" i="1"/>
  <c r="K80" i="1" l="1"/>
  <c r="J80" i="1"/>
  <c r="J165" i="1"/>
  <c r="I143" i="1"/>
  <c r="J143" i="1" s="1"/>
  <c r="I126" i="1"/>
  <c r="J126" i="1" s="1"/>
  <c r="I97" i="1"/>
  <c r="J97" i="1" s="1"/>
  <c r="I98" i="1"/>
  <c r="J98" i="1" s="1"/>
  <c r="I99" i="1"/>
  <c r="J99" i="1" s="1"/>
  <c r="I100" i="1"/>
  <c r="J100" i="1" s="1"/>
  <c r="I101" i="1"/>
  <c r="J101" i="1" s="1"/>
  <c r="I102" i="1"/>
  <c r="J102" i="1" s="1"/>
  <c r="I103" i="1"/>
  <c r="J103" i="1" s="1"/>
  <c r="I104" i="1"/>
  <c r="J104" i="1" s="1"/>
  <c r="I105" i="1"/>
  <c r="J105" i="1" s="1"/>
  <c r="I106" i="1"/>
  <c r="J106" i="1" s="1"/>
  <c r="I107" i="1"/>
  <c r="J107" i="1" s="1"/>
  <c r="I40" i="1"/>
  <c r="J40" i="1" s="1"/>
  <c r="I41" i="1"/>
  <c r="K41" i="1" s="1"/>
  <c r="I22" i="1"/>
  <c r="J22" i="1" s="1"/>
  <c r="I23" i="1"/>
  <c r="J23" i="1" s="1"/>
  <c r="I24" i="1"/>
  <c r="K24" i="1" s="1"/>
  <c r="I9" i="1"/>
  <c r="J9" i="1" s="1"/>
  <c r="I10" i="1"/>
  <c r="J10" i="1" s="1"/>
  <c r="I8" i="1"/>
  <c r="J8" i="1" s="1"/>
  <c r="I7" i="1"/>
  <c r="J7" i="1" s="1"/>
  <c r="I6" i="1"/>
  <c r="J6" i="1" s="1"/>
  <c r="I158" i="1"/>
  <c r="I5" i="1"/>
  <c r="K5" i="1" s="1"/>
  <c r="I119" i="1"/>
  <c r="K119" i="1" s="1"/>
  <c r="I153" i="1"/>
  <c r="I16" i="1"/>
  <c r="K16" i="1" s="1"/>
  <c r="I21" i="1"/>
  <c r="J21" i="1" s="1"/>
  <c r="I30" i="1"/>
  <c r="K30" i="1" s="1"/>
  <c r="I39" i="1"/>
  <c r="J39" i="1" s="1"/>
  <c r="I90" i="1"/>
  <c r="K90" i="1" s="1"/>
  <c r="I96" i="1"/>
  <c r="J96" i="1" s="1"/>
  <c r="I125" i="1"/>
  <c r="J125" i="1" s="1"/>
  <c r="I132" i="1"/>
  <c r="I137" i="1"/>
  <c r="J137" i="1" s="1"/>
  <c r="K103" i="1" l="1"/>
  <c r="K99" i="1"/>
  <c r="K9" i="1"/>
  <c r="J127" i="1"/>
  <c r="K107" i="1"/>
  <c r="K143" i="1"/>
  <c r="I108" i="1"/>
  <c r="J24" i="1"/>
  <c r="I127" i="1"/>
  <c r="K23" i="1"/>
  <c r="K40" i="1"/>
  <c r="K7" i="1"/>
  <c r="K22" i="1"/>
  <c r="J41" i="1"/>
  <c r="J42" i="1" s="1"/>
  <c r="J158" i="1"/>
  <c r="K158" i="1"/>
  <c r="I11" i="1"/>
  <c r="J5" i="1"/>
  <c r="K101" i="1"/>
  <c r="K97" i="1"/>
  <c r="J153" i="1"/>
  <c r="K105" i="1"/>
  <c r="K21" i="1"/>
  <c r="K8" i="1"/>
  <c r="K104" i="1"/>
  <c r="K100" i="1"/>
  <c r="K96" i="1"/>
  <c r="J119" i="1"/>
  <c r="J16" i="1"/>
  <c r="K39" i="1"/>
  <c r="I42" i="1"/>
  <c r="J30" i="1"/>
  <c r="K125" i="1"/>
  <c r="K132" i="1"/>
  <c r="J132" i="1"/>
  <c r="J90" i="1"/>
  <c r="K10" i="1"/>
  <c r="K137" i="1"/>
  <c r="K126" i="1"/>
  <c r="K106" i="1"/>
  <c r="K102" i="1"/>
  <c r="K98" i="1"/>
  <c r="I25" i="1"/>
  <c r="K6" i="1"/>
  <c r="K127" i="1" l="1"/>
  <c r="K11" i="1"/>
  <c r="J11" i="1"/>
  <c r="J25" i="1"/>
  <c r="K42" i="1"/>
  <c r="J108" i="1"/>
  <c r="K153" i="1"/>
  <c r="K25" i="1"/>
  <c r="K108" i="1"/>
</calcChain>
</file>

<file path=xl/sharedStrings.xml><?xml version="1.0" encoding="utf-8"?>
<sst xmlns="http://schemas.openxmlformats.org/spreadsheetml/2006/main" count="519" uniqueCount="153">
  <si>
    <t>ZADANIE 1</t>
  </si>
  <si>
    <t>L.p.</t>
  </si>
  <si>
    <t>Przedmiot zamówienia</t>
  </si>
  <si>
    <t>Nazwa handlowa /model/ typ</t>
  </si>
  <si>
    <t>Klasa wyrobu</t>
  </si>
  <si>
    <t>Numer katalogowy</t>
  </si>
  <si>
    <t>Producent</t>
  </si>
  <si>
    <t>Ilość [a]</t>
  </si>
  <si>
    <t>Cena jednostkowa netto</t>
  </si>
  <si>
    <t>Wartość netto</t>
  </si>
  <si>
    <t>Kwota VAT</t>
  </si>
  <si>
    <t>Wartość brutto</t>
  </si>
  <si>
    <t>1.</t>
  </si>
  <si>
    <t>2.</t>
  </si>
  <si>
    <t>3.</t>
  </si>
  <si>
    <t>Komora nawilżacza, jednorazowa, z automatyczną regulacją poziomu wody oraz z systemem zapobiegającym nadmiernemu parowaniu. Kompatybilna z układem oddechowym.</t>
  </si>
  <si>
    <t>4.</t>
  </si>
  <si>
    <t>Czepiec do terapii wymiennych o konstrukcji opaski, do zamiennego stosowania z czapeczką wyposażoną w 3 rzepy, rozmiary S, M , L</t>
  </si>
  <si>
    <t>5.</t>
  </si>
  <si>
    <t>Maski nosowe w różnych rozmiarach (małe, średnie, duże) , dostosowane do wyżej opisanego sprzętu.</t>
  </si>
  <si>
    <t>6.</t>
  </si>
  <si>
    <t>7.</t>
  </si>
  <si>
    <t>RAZEM</t>
  </si>
  <si>
    <t>8.</t>
  </si>
  <si>
    <t>9.</t>
  </si>
  <si>
    <t>10.</t>
  </si>
  <si>
    <t>ZADANIE 8</t>
  </si>
  <si>
    <t>11.</t>
  </si>
  <si>
    <t>12.</t>
  </si>
  <si>
    <t>ZADANIE 22</t>
  </si>
  <si>
    <t>Ilość [op.]</t>
  </si>
  <si>
    <t>Uniwersalny zestaw do żywienia dojelitowego grawitacyjny. Kompatybilny z opakowaniami SmartFlex, workami typu Flexibag/Dripac-Flex, ze zgłębnikiem i innymi pojemnikami gotowymi do zawieszenia (RTH) z systemem łączącym EnPlus oraz butelkami z szeroką szyjką / butelkami z kapslem. Zawiera port do podawania leków ENFit ™, ENlock, Luer.  Zakończony złączem uniwersalnym typu ENFit/ENLock pasującym do większości dostępnych zgłębników na rynku. Nie zawiera DEHP oraz lateksu. Wykonany z PCV i silikonu. Pakowany pojedynczo, sterylny</t>
  </si>
  <si>
    <t>Uniwersalny łącznik do drenów, wąsów, maseczek tlenowych do koncentratora, inhalatora.</t>
  </si>
  <si>
    <t>Kaniula oftalmologiczna (do odsysania mas zaćmowych), tępo zakończona, zakrzywiona, jednorazowego użytku, sterylna. Rozmiar 23Gx7/8 in 60x20mm</t>
  </si>
  <si>
    <t>Opis j.w. Rozmiar 27G x 7/8 in 60x20mm</t>
  </si>
  <si>
    <t>Kaniula oftalmologiczna (do odsysania mas zaćmowych), tępo zakończona, prosta, jednorazowego użytku, sterylna. Rozmiar 27Gx7/8in 60x20mm</t>
  </si>
  <si>
    <t>Syntetyczny substytut kostny stanowiący połączenie hydroksyapatytu 60% i trójfosforanu wapnia 40%. Postać sterylnych bloczków. Rozmiar bloczku 10 x 10 x 10 mm.</t>
  </si>
  <si>
    <t>Opis j.w. Rozmiar bloczku 10 x 10 x 20 mm.</t>
  </si>
  <si>
    <t>Opis j.w. Rozmiar bloczku 10 x 10 x 30 mm.</t>
  </si>
  <si>
    <t>Opis j.w. Rozmiar bloczku 10 x 20 x 30 mm.</t>
  </si>
  <si>
    <t>Opis j.w. Ostrze wielorazowe kulowe diamentowe, średnica 5,5 mm, długość robocza 290 mm</t>
  </si>
  <si>
    <t>Opis j.w. Ostrze wielorazowe kulowe, średnica 5,5 mm, długość robocza 290 mm</t>
  </si>
  <si>
    <t>Opis j.w. Ostrze wielorazowe owalne mimośrodowe z osłoną boczną średnica 5,5 mm, długość robocza 290 mm</t>
  </si>
  <si>
    <t>Kaniula dostępowa jednorazowego użytku, sterylna, średnica 1,5  mm, długość robocza 250 mm</t>
  </si>
  <si>
    <t>Opis j.w. Ostrze wielorazowe kulowe diamentowe śr. 4 mm, długość robocza 350 mm</t>
  </si>
  <si>
    <t>Opis j.w. Ostrze wielorazowe kulowe śr. 4 mm, długość robocza 350 mm</t>
  </si>
  <si>
    <t>Opis j.w. Ostrze wielorazowe owalne z osłoną boczną i dystalną śr. 4 mm, długość robocza 350 mm</t>
  </si>
  <si>
    <t>Cewnik Pezzer, jednorazowego użytku, sterylny, wykonany z lateksu dł. 34 -40 cm, rozmiar CH36</t>
  </si>
  <si>
    <t xml:space="preserve">Cewnik Pezzer, jednorazowego użytku, sterylny, wykonany z lateksu dł. 34 -40 cm, rozmiar CH34 </t>
  </si>
  <si>
    <t>Cewnik Pezzer, jednorazowego użytku, sterylny, wykonany z lateksu dł. 34 -40 cm, rozmiar CH32</t>
  </si>
  <si>
    <t>Dren przeznaczony do drenażu dróg żółciowych T-Kehr, jednorazowego użytku, sterylny, wykonany z biokompatybilnego silikonu, rozmiar CH 20.</t>
  </si>
  <si>
    <t>Dren przeznaczony do drenażu dróg żółciowych T-Kehr, jednorazowego użytku, sterylny, wykonany z biokompatybilnego silikonu, rozmiar CH 18.</t>
  </si>
  <si>
    <t>Dren przeznaczony do drenażu dróg żółciowych T-Kehr, jednorazowego użytku, sterylny, wykonany z biokompatybilnego silikonu, rozmiar CH 16.</t>
  </si>
  <si>
    <t>Dren przeznaczony do drenażu dróg żółciowych T-Kehr, jednorazowego użytku, sterylny, wykonany z biokompatybilnego silikonu, rozmiar CH 14.</t>
  </si>
  <si>
    <t>Dren przeznaczony do drenażu dróg żółciowych T-Kehr, jednorazowego użytku, sterylny, wykonany z biokompatybilnego silikonu, rozmiar CH 12.</t>
  </si>
  <si>
    <t>Zestaw do odsysania pola operacyjnego w zabiegach wymagających filtracji zanieczyszczeń i odłamków kostnych składający się z końcówki ssącej, dodatkowego filtra oraz drenu łączącego. Rozmiar końcówki CH 25 długość 20-26 cm; Rozmiar drenu CH30 długość drenu 250-300 cm</t>
  </si>
  <si>
    <t>Końcówka do odsysania prosta Poole'a, bez kontroli siły ssania. Rozmiar 9,6x6,6 mm, dł. 200 - 230 mm, jednorazowego użytku, sterylna.</t>
  </si>
  <si>
    <t>Podwójny cewnik do odsysania perforowany, jednorazowego użytku, sterylny, koniec widoczny w promieniach RTG, CH 30 dł. ok. 45-50 cm.</t>
  </si>
  <si>
    <t>Kod EAN / GTIN</t>
  </si>
  <si>
    <t>Lp.</t>
  </si>
  <si>
    <t>Zestaw do pulsacyjnego płukania tkanek i kości biodro/kolano bez ssaka (Pulse lavage) Końcówki jednorazowe wymienne.</t>
  </si>
  <si>
    <t>Kaniula do termolezji, prosta, ostra, długość 10 cm, dł. końcówki 10 mm, średnica 20G x 98,6 mm</t>
  </si>
  <si>
    <t>Kaniula do termolezji, prosta, ostra, długość 15 cm, dł. końcówki 10 mm, średnica 20G x 145 mm</t>
  </si>
  <si>
    <t>Pojemnik do popłuczyn z drzewa oskrzelowego , jednorazowego uzytku , pojemność 40 ml, odkręcane wieczko z dwoma giętkimi drenami przyłączeniowymi , na pojemniku podziałka oraz okienko do wpisania danych.</t>
  </si>
  <si>
    <t>Jednorazowy półautomatyczny system do biopsji tkanek miękkich z igłą tnącą z mechanizmem sprężynowym do biopsji histologicznych .</t>
  </si>
  <si>
    <t>* odłączana zewnętrzna kaniula , która może być pozostawiona w miejscu wkłucia , aby dokonać wielokrotnych biopsji za pomocą jednego wkłucia.</t>
  </si>
  <si>
    <t>*  Centymetrowa skala  na igle umożliwiająca precyzyjną kontrolę głębokości nakłucia.</t>
  </si>
  <si>
    <t>*Regulacja nacięcia do pobirania próbek np. 15 i 22 mm</t>
  </si>
  <si>
    <t>* Dobrze widoczny dystalny koniecigły w ultradźwiękach</t>
  </si>
  <si>
    <t>* Dostępne różne średnice , np. 14,16,18 20G oraz różne długości 10 do 20 cm.</t>
  </si>
  <si>
    <t xml:space="preserve">Shunt szyjny wykonany z poliuretanu odpornego na załamywanie. Światło do rozprężania balonu oraz oznaczenia głębokości oznaczone kolorem niebieskim, aby podświetlić drogę rozprężenia prowadzącą do niebieskiego kurka odcinajacego do niebieskiego balonu. Rękaw zabezpieczający oznaczony kolorem żółtym, aby zwiększyć widoczność,  służący jako wizualny wskaźnik prawidłowego wykorzystania. Oznaczenia głębokości wskazujące długość rozmieszczania shuntu zarówno dla wewnętrznego światła rozprężania, jak i zewnętrznego światła rozprężania shuntu szyjnego. Konstrukcja z wykorzystaniem  dwóch balonów eliminująca potrzebę klemowania. Punkty końcowe uwidocznione, balon utrzymujący otwartą tetnicę podczas procedury. Możliwość przeprowadzenia przepływu krwi oraz monitorowanie ciśnienia dzięki T-portowi wraz z infuzją, wypłukiwaniem i usuwaniem cząstek zatorowych. Shunty w rozmiarze 8-9F, długosc 31 cm wersja outlying. </t>
  </si>
  <si>
    <t>Wielofunkcyjny układ oddechowy noworodkowy AquaVent Neo VT podwójnie ogrzewany, z odprowadzeniem wilgoci na zewnątrz, przekrój rur- 10 mm, z zabezpieczeniem przeciwdrobnoustrojowym opartym na działaniu jonów srebra o udowodnionej w badaniach skuteczności. Parametry: 1. Odcinek wdechowy podgrzewany dł. 1,2 m. 2. Odcinek wydechowy podgrzewany dł 1,35 m, wykonany z materiału odprowadzającego wilgoć na zewnątrz poprzez przepuszczalną strukturę wielowarstwową. 3. Odcinek przedłużający do inkubatora 0,3 m. 4. Dren ciśnieniowy dł. 1,8 m, rozłączny z połączeniem typu Luer 5. Zestaw adapterów, w tym złączka do nCPAP. 6. Porty do podaży i pomiaru NO. 7. Restryktor przepływu. 8. Komora nawilżacza o konstrukcji zapobiegającej nadmiernemu zbieraniu się kondensatu w obwodzie oddechowym z drenem zasilającym w wodę dł. 1,2 m. 9. 4 Klipsy.</t>
  </si>
  <si>
    <t>Zestaw generatora IF. W komplecie: Generator IF z elastycznymi i miękkimi paskami mocującymi z pętelkami do zaczepienia rzepów z jednej strony, zakończone zwężanymi, usztywnianymi i karbowanymi końcówkami, które ułatwiają montaż generatora do czapeczki; Kołyska do zamocowania generatora na czepcu, wykonana z elastycznego tworzywa w kształcie litery T, z rzepem mocującym; Końcówka donosowa o zróżnicowanej grubości ramion donosowych w rozm. S, M, L.</t>
  </si>
  <si>
    <t>Jednorazowy worek automatyczny z aplikatorem do ewakuacji preparatu umieszczony</t>
  </si>
  <si>
    <t>na metalowych widełkach, materiał nie ulegający pękaniu i zrywaniu się, dno dodatkowo</t>
  </si>
  <si>
    <t>wzmocnione podwójną warstwą materiału, dodatkowo separator tkankowy w postaci</t>
  </si>
  <si>
    <t>koralika umożliwiający łatwą ewakuację worka. Oznaczenie kolorystyczne i graficzne</t>
  </si>
  <si>
    <t>określające położenie światła worka, kompatybilny z trokarem 5 mm lub większym.</t>
  </si>
  <si>
    <t>Objętość 180 ml. Pakowane po 10szt.</t>
  </si>
  <si>
    <t>lub Jednorazowy worek automatyczny z aplikatorem do ewakuacji preparatu</t>
  </si>
  <si>
    <t>umieszczony na metalowych widełkach, materiał nie ulegający pękaniu i zrywaniu się,</t>
  </si>
  <si>
    <t>dno dodatkowo wzmocnione podwójną warstwą materiału, dodatkowo separator</t>
  </si>
  <si>
    <t>tkankowy w postaci koralika umożliwiający łatwą ewakuację worka. Oznaczenie</t>
  </si>
  <si>
    <t>kolorystyczne i graficzne określające położenie światła worka, kompatybilny z trokarem</t>
  </si>
  <si>
    <t>10 mm lub większym. Objętość 225 ml. Pakowane po 10szt. - do wyboru przez</t>
  </si>
  <si>
    <t>Zamawiającego podczas składania zamówienia</t>
  </si>
  <si>
    <t>określające położenie światła worka, kompatybilny z trokarem 12 mm lub większym.</t>
  </si>
  <si>
    <t>Objętość 1600 ml. Pakowane po 5 szt.</t>
  </si>
  <si>
    <t>Układ oddechowy noworodkowy z generatorem IF, jednorazowy, sterylny, z zabezpieczeniem przeciwdrobnoustrojowym opartym na działaniu jonów srebra o udowodnionej w badaniach skuteczności, w skład zestawu wchodzi:
- odcinek wdechowy o śr. wew. 10 mm: podgrzewany dł. 1,2 m, niepodgrzewany dł. 0,3m,  
- odcinek łączący nawilżacz z respiratorem dł. 0,6 m,
- odcinek do pomiaru ciśnienia dł. 2,1 m,
- klipsy (4 szt.)                                                                               Zestaw generatora, w komplecie znajdują się:
• generator IF z elastycznymi i miękkimi paskami mocującymi z pętelkami do zaczepienia rzepów z jednej strony, zakończone zwężanymi, usztywnianymi i karbowanymi końcówkami, które ułatwiają montaż generatora do czapeczki,
• kołyska wykonana z elastycznego tworzywa w kształcie litery T, umożliwia stabilne umiejscowienie generatora na czepcu za pomocą rzepu oraz zmianę kąta nachylenia generatora i utworzenie tzw. garbu lub niecki w celu uzyskania szczelności systemu,
• końcówka donosowa o zróżnicowanej grubości ramion donosowych rozm. S, M, L (3 szt.),
• odcinek wydechowy niepodgrzewany z perforacją w postaci regularnych otworów zabezpieczających przed okluzją, umiejscowionych na wierzchołkach karbowań, na całej długości odcinka,
• linia wdechowa i pomiaru ciśnienia ze złączką dwudrożną, 
• miarka.</t>
  </si>
  <si>
    <t>Lancety do nakłuwacza Verifine lub równoważne, Rozmiar 30G</t>
  </si>
  <si>
    <t xml:space="preserve">Implant powiekowy wykonany z 99,99% czystego złota. Dostępny w gramaturze 0.6, 0.8, 1, 1.2, 1.4, 1.6 grama. Specjalnie cieniowany do grubości 6 mm. Promień krzywizny implantu 12.5 mm. Wysterylizowany tlenkiem etylenu. Certyfikat możliwości wykonywania rezonansu magnetycznego po implantacji. Sterylny. </t>
  </si>
  <si>
    <t>Załącznik nr 2 do SWZ</t>
  </si>
  <si>
    <t>Igła do termolezji, tępa 20G/15cm/10mm</t>
  </si>
  <si>
    <t>Elektroda do waporyzacji, j.u. z przewodem, kompatybilna z aparatem do elektrochirurgii ES 350, końcówka - kąt 90°, rozmiar 3,2mm x 150mm.</t>
  </si>
  <si>
    <t xml:space="preserve">Ilość </t>
  </si>
  <si>
    <t>kwota VAT</t>
  </si>
  <si>
    <t>Znacznik tkankowy do oznaczania guzów piersi w terapii neoadjuwantowej , aplikowany przezskórnie brak zużycia</t>
  </si>
  <si>
    <t>ZADANIE 2</t>
  </si>
  <si>
    <t>Sterylny, jednorazowy przyrząd do pobierania leków i płynów. Posiada wbudowany przeciwbakeryjny filtr powietrza  0,1 µm . Posiada żeńskie złącze luer lock, ostry kolec pasujący do powszechnie stosowanych fiolek i pojemników. Posiadający nasadkę zatrzaskową.Produkt bez PVC, DEHP i lateksu</t>
  </si>
  <si>
    <t>ZADANIE 3</t>
  </si>
  <si>
    <t xml:space="preserve">Zestaw uniwersalny seria/n filtr 15 um, zacisk rolkowy do pompy Mindray do żywienia pozajelitowego </t>
  </si>
  <si>
    <t>ZADANIE 4</t>
  </si>
  <si>
    <t>Zestaw do żywienia dojelitowego, zacisk rolkowy, biureta bez filtra, potr Y zakręcony, adapter stopniowy, 310/200-do pompy Mindray</t>
  </si>
  <si>
    <t>ZADANIE 5</t>
  </si>
  <si>
    <t xml:space="preserve">Cewnik silikonowy do nadłonowego drenażu z zestawem punkcyjnym (zestaw do cytostomii), cewnik silikonowy 2-drożny, ze zintegrowanym balonem rozmiary 12-14Ch, balon 3-5 ml ,dł 33-40 cm : kaniula punkcyjna zapakowana sterylnie osobno, całość zapakowana sterylnie </t>
  </si>
  <si>
    <t>ZADANIE 6</t>
  </si>
  <si>
    <t>Zestaw do wewnętrznego szynowania moczowodów któtkoterminowy: poliuretanowy cewnik typu JJ otwarty obustronnie lub jednostronnie , skalowany, widoczny w RTG: rozm.4,4.8 F; dł. 24-30 cm; popychacz ( w rozm. 4 i4.8F dł. 70 cm); prowadnik pokryty PTFE dł. 150 cm; zaciski</t>
  </si>
  <si>
    <t>ZADANIE 7</t>
  </si>
  <si>
    <t>Kleszczyki anatomiczne proste typu Pen 16 cm, sterylne jednorazowe narzędzia chirurgiczne wykonane ze stali nierdzewnej. Symbol graficzny "do jednorazowego użycia" zgodnie z normą EN ISO 15223-01:2017 umieszczony w sposób trwały po jednej stronie narzędzia. Narzędzie posiada kolorowe oznakowanie, odróżniające od narzędzi wielorazowych oraz deklarację nieszkodliwości toksykologicznej kolorowego oznakowania dla ludzi. Wyrób zgodny z Dyrektywą UE 93/42/EWG.Sterylizacja EO.  Wyrób medyczny klasa IIa reguła 6. Każde narzędzia pakowane indywidualnie w opakowanie blister z kartą kontrolną w postaci naklejki.</t>
  </si>
  <si>
    <t>Imadło chirurgiczne Mayo-Hegar 16 cm, sterylne jednorazowe narzędzia chirurgiczne wykonane ze stali nierdzewnej. Symbol graficzny "do jednorazowego użycia" zgodnie z normą EN ISO 15223-01:2017 umieszczony w sposób trwały po jednej stronie narzędzia. Narzędzie posiada kolorowe oznakowanie odróżniające od narzędzi wielorazowych oraz deklarację nieszkodliwości toksykologicznej kolorowego oznakowania dla ludzi. Wyrób zgodny z Dyrektywą UE 93/42/EWG. Sterylizcaja EO. Wyrób medyczny klasa IIa reguła 6. Każde narzędzia pakowane indywidualnie w opakowanie blister z kartą kontrolną w postaci naklejki.</t>
  </si>
  <si>
    <t>Nożyczki opatrunkowe 16 cm, sterylne jednorazowe narzędzia chirurgiczne wykonane z matowionej stali nierdzewnej. Symbol graficzny "do jednorazowego użycia" zgodnie z normą EN ISO 15223-01:2017 umieszczony w sposób trwały po jednej stronie narzędzia. Jednostronne kolorowe oznakowanie, odróżniające od narzędzi wielorazowych. Wyrób zgodny z Dyrektywą UE 93/42/EWG. Sterylizacja EO. Wyrób medyczny klasa I sterylna. Każde narzędzia pakowane indywidualnie w opakowanie blister z kartą kontrolną w postaci naklejki.</t>
  </si>
  <si>
    <t>Nożyczki chirurgiczne ostro/tępe proste, 14,5 cm, sterylne jednorazowe narzędzia chirurgiczne wykonane ze stali nierdzewnej. Symbol graficzny "do jednorazowego użycia" zgodnie z normą EN ISO 15223-01:2017 umieszczony w sposób trwały po jednej stronie narzędzia. Jednostronne kolorowe oznakowanie ułatwiające odróżnienie od narzędzi wielorazowych oraz deklarację nieszkodliwości toksykologicznej kolorowego oznakowania dla ludzi. Wyrób zgodny z Dyrektywą UE 93/42/EWG. Sterylizacja EO. Wyrób medyczny klasa IIa reguła 6. Każde narzędzia pakowane indywidualnie w opakowanie blister z kartą kontrolną w postaci naklejki.</t>
  </si>
  <si>
    <t xml:space="preserve">Jałowy zestaw do oparzeń mający w swym składzie:                                                                                                           3x Tampon z gazy
1 x Serweta 90 cmx  75 cm
1 x Miseczka 120 ml
1 x Pojemnik plastikowy (miska nerkowata)
2 x Pęseta ze stali szlachetnej typu DeBakey anatomiczna prosta
2 x Opaska elastyczna 10 cm x 4 m
10 x Kompres z gazy 10 cm  x 20 cm
15 x Kompres z gazy 7,5 cm  x 7,5 cm                                                                                                                                             1 x Kleszczyki plastikowe typu Kocher 14 cm
2 x Opaska elastyczna 8 cm x 4 m                          </t>
  </si>
  <si>
    <t xml:space="preserve">Jałowy zestaw wkłucia pośredniego mający w swym składzie:                                                                                                                                                                                                                                                                                       1 x serweta 2-warstwowa 120 cm x 95 cm
5 x kompres włókninowy 7,5 cm x 7,5 cm, 4 warstwy, 30g/m2
1 x serweta 2-warstwowa o rozm. 100 cm x 150 cm, otwór przylepny 10 Ø cm
1 x miseczka +-120ml
1 x fartuch dla operatora
1 x transparentny opatrunek samoprzylepny 10 cm x 15 cm
3 x tupfer z gazy o wielkości jajka
1 x kleszczyki do mycia pola operacyjnego proste 
1 x strzykawka 3 częściowa Luer-Lock 10ml
5 x kompres włókninowy 10 cm x 10 cm
1 x czepek medyczny 
Materiał obłożenia wykonany z dwuwarstwowego pełnobarierowego laminatu (folia polietylenowa + hydrofilowa warstwa włókniny polipropylenowej) (zgodne z EN 13795-1:2019 dla wysokiej funkcjonalności w obszarach krytycznych) bez zawartości wiskozy i celulozy o gramaturze 55g/m2. Odporność na przenikanie cieczy - 158 cm/H2O; wytrzymałość na rozerwanie na sucho - 145 kPa; wytrzymałość na rozerwanie na mokro - 134 kPa; Chłonność - 156 ml/m2.                                                                                                                                                                                                                                                                                                                                       
                                                                                                                                                               </t>
  </si>
  <si>
    <t>Cewnik pośredniej długości, kompatybilny z TK , przeznaczony dla pacjentów z trudnym dostępem żylnym lub  wymagających leczenia przez więcej niż 6 dni bez wskazań do uzyskania dostępu centralnego. Czas utrzymania cewnika do 29 dni. Zestaw zawiera: Cewnik zakładany metodą Seldingera, wykonany z PUR  ze zintegrowaną linią przedłużającą i zaokrąglonymi końcówkami w rozmiarach  3 Fr, długość 15,20cm, 4 Fr, długość: 15,20 cm, do wyboru przez Zamawiającego, igła do nakłucia 21G – 4 i 7 cm,  prosty prowadnik ze stali nierdzewnej, rozszerzacz, naklejka z oznaczeniem typu wkłucia, maksymalnym przepływem i ciśnieniem.</t>
  </si>
  <si>
    <t>System bezigłowy z poliuretanową przedłużką o długości 10 cm. Objętość wypełnienia  &lt;0,25ml z kolorowym zaciskiem na linii, z neutralnym ciśnieniem, nieprzezroczysty. Prosty tor przepływu, oraz podzielna membrana typu split septum. Pozwalający na wielokrotne użycie z zachowaniem jałowości, wytrzymałość do 7 dni lub 720 aktywacji. Posiada silikonową membranę (dezynfekcja przed i po użyciu), zamykającą się automatycznie po odłączeniu strzykawki lub przewodu do infuzji. Odporny na wszelkie emulsje tłuszczowe, lekarstwa oraz antyseptyki, na ciśnienie do 350 psi, posiada przepływ grawitacyjny  105 ml/min, objętość wypełnienia do 0,03ml.</t>
  </si>
  <si>
    <t>System bezigłowy, 2-światłowy  z drenami o długość 10 cm, bez zaworów zwrotnych, możliwość pobierania krwi, objętość wypełnienia linii  &gt;0,4ml. Z kolorowymi zaciskami na linii. Z neutralnym ciśnieniem, nieprzezroczysty. Posiada silikonową membranę (dezynfekcja przed i po użyciu), która zamyka się automatycznie po odłączeniu strzykawki lub przewodu do infuzji, nie powoduje wypływu zwrotnego. Prosty tor przepływu, oraz podzielna membrana typu split septum. Odporny na emulsje tłuszczowe, lekarstwa oraz antyseptyki, jest odporny na ciśnienie do 350 psi, posiada przepływ grawitacyjny  105 ml/min, objętość wypełnienia do 0,03ml.</t>
  </si>
  <si>
    <t>System bezszwowy do mocowania cewników pośredniej długości typu griplok 3 w 1 lub równoważny, pozwalający na umocowanie kaniuli do skóry pacjenta, bez użycia szwów.</t>
  </si>
  <si>
    <t>Rampa wykonana z poliwęglanu odpornego na działanie tłuszczy i agresywnych leków. Przezroczysta na całej długości. Rampa wyposażona w kraniki kodowane kolorystycznie z oznaczeniem kierunku przepływu, zakończone systemem bezigłowym. Wbudowany mechanizm sprężynowy zapewniający po użyciu automatyczne, szczelne zamknięcie silikonowej podzielnej membrany, objętość wypełnienia 0,02 ml nieprzezroczysty. Bez wypływu wstecznego. Boczne wejście rampy również zakończone systemem bezigłowym. Oddzielny dren przedłużający,  powleczony wewnątrz polietylenem, chroniącym płyny przed absorbcją w ścianki drenu,  o długości 150 cm. Rampa wyposażona w zintegrowany uchwyt do mocowania. Sterylizowana tlenkiem etylenu. Czas stosowania – do 7dni. Rampa sześciokranikowa-objętość wypełnienia 1,33ml.</t>
  </si>
  <si>
    <t>ZADANIE 9</t>
  </si>
  <si>
    <t>VAT</t>
  </si>
  <si>
    <t>Cewnik obwodowy do terapii płynowo-lekowej, wprowadzany po igle , do punkcji żył głębokich, z poliuretanu, z min. 3 paskami widocznymi w RTG, z samoaktywującym się zabezpieczeniem chroniącym personel przed przypadkowym zakłuciem.  Dodatkowy aplikator (dźwignia) w kolorze odpowiadającym danemu rozmiarowi (niebieski, różowy, zielony) umożliwia bezpieczne wprowadzenie cewnika. Cewnik z  otworem przy ostrzu umożliwiającym natychmiastowe potwierdzenie wejścia do naczynia. Czas utrzymania w naczyniu 21 dni. Długość minimalna cewnika 7,9cm. Wytrzymały na ciśnienie 325 PSI. Dostępne rozmiary 22-18G. Długość 85mm. Rozmiary do wyboru przez zamawiającego. Sterylizacja  tlenkiem etylenu.</t>
  </si>
  <si>
    <t>Sterylny, paroprzepuszczalny opatrunek stabilizujący do jednoetapowego mocowania wkłuć pośrednich, obwodowych, eliminujący potrzebę użycia dodatkowych elementów stabilizujących. Pokryty biokompatybilnym klejem akrylowym. Posiada przezroczyste okienko podglądu z folii poliuretanowej o grubości 0,02mm z warstwą absorbującą wilgoć o grubości 1,1mm przy jego górnej krawędzi oraz wbudowany w opatrunek polimerowy element wzmacniający w wyróżniającym się kolorze chroniący cewnik przed przemieszczeniem i przypadkowym usunięciem. Całość łączy włókninowe obrzeże stabilizujące. Wymiary 6,67cm x 9,05cm. W opakowaniu znajduje się opatrunek z okienkiem z zaokrąglonymi krawędziami, podłużnym wycięciem, opatrunek stabilizujący cewnik oraz pasek samoprzylepny. Opakowanie jednostkowe torebka papierowa typu peel pouch. Czas stosowania do 7 dni. Sterylizacja tlenkiem etylenu. Nie zawiera lateksu.  Wyrób medyczny klasy I s.</t>
  </si>
  <si>
    <t>Zestaw przedłużający z bezigłowym zaworem dostepu naczyniowego , do wielokrotnego kontaktu z krwią, lipidami, chemioterapeutykami, chlorheksydyną i alkoholami,  z pojedynczym przedłużaczem. Długość zestawu około 9 cm, z jednym zaciskiem ślizgowym, o objętości wypełnienia 0,15 ml. Mała średnica drenu tj. maksymalna średnica zewnętrzna 2,11 mm. Zawór bezigłowy kompatybilny z końcówką luer i luer lock , o przepływie min. 165 ml/min. możliwość podłączenia u pacjenta przez 700  aktywacji (użyć) . Długość robocza zaworu 2-2,5 cm, długość całkowita 3,3 cm. Łącznik posiada przeźroczystą obudowę, zawór w postaci bezbarwnej, jednoelementowej, silikonowej membrany z gładką powierzchnią do dezynfekcji, prosty tor przepływu. Wnętrze z jedną ruchomą częścią, pozbawione części mechanicznych i metalowych. Dostosowany do użytku z krwią, tłuszczami, alkoholami, chlorheksydyną, oraz lekami chemioterapeutycznymi. Zawór o neutralnym ciśnieniu Wejście donaczyniowe zabezpieczone protektorem. Sterylny- sterylizacja radiacyjna, jednorazowy, pakowany pojedynczo,  na każdym opakowaniu nadruk  nr serii i daty ważności. Okres ważności min. 12 m-cy od daty dostawy. Do oferty należy dołączyć badania in vitro potwierdzające mniejszy transfer bakterii do światła cewnika w porównaniu do innych rozwiązań.</t>
  </si>
  <si>
    <t>Łącznik bezigłowy kompatybilny z końcówką luer i luer lock, posiadający przezroczystą obudowę oraz silikonową membranę split septum z gładką powierzchnią do dezynfekcji. Dostosowany do użytku z krwią, tłuszczami, alkoholami, chlorheksydyną, oraz lekami chemioterapeutycznymi. Prosty tor przepływu, zapewniany przez wewnętrzną stożkową kaniulę. Przepływ min. 100 ml/min, możłiwość wykonania 700 aktywacji.  Wnętrze pozbawione części mechanicznych i metalowych. Ciśnienie neutralne, Zawór z dodatkową wewnętrzną dwukierunkową membraną silikonową, kompensującą ciśnienie refluksu, zapobiegająca okluzji. Sterylny, jednorazowy, pakowany pojedynczo. Okres ważności min. 12 m-cy od daty dostawy. Nie zawiera DEHP i lateksu. Wejście donaczyniowe zabezpieczone protektorem. Do oferty należy dołączyć badania in vitro potwierdzające mniejszy transfer bakterii do światła cewnika w porównaniu do innych rozwiązań.</t>
  </si>
  <si>
    <t>ZADANIE 10</t>
  </si>
  <si>
    <t>ZADANIE 11</t>
  </si>
  <si>
    <t>ZADANIE 12</t>
  </si>
  <si>
    <t>ZADANIE 13</t>
  </si>
  <si>
    <t>ZADANIE 14</t>
  </si>
  <si>
    <t>ZADANIE 15</t>
  </si>
  <si>
    <t>ZADANIE 16</t>
  </si>
  <si>
    <t>ZADANIE 17</t>
  </si>
  <si>
    <t>ZADANIE 18</t>
  </si>
  <si>
    <t>ZADANIE 19</t>
  </si>
  <si>
    <t>ZADANIE 20</t>
  </si>
  <si>
    <t>ZADANIE 21</t>
  </si>
  <si>
    <t>ZADANIE 23</t>
  </si>
  <si>
    <t>ZADANIE 24</t>
  </si>
  <si>
    <t>ZADANIE 25</t>
  </si>
  <si>
    <t>ZADANIE 26</t>
  </si>
  <si>
    <t>ZADANIE 27</t>
  </si>
  <si>
    <t>ZADANIE 28</t>
  </si>
  <si>
    <t>ZADANIE 29</t>
  </si>
  <si>
    <r>
      <rPr>
        <b/>
        <sz val="11"/>
        <color theme="1"/>
        <rFont val="Calibri"/>
        <family val="2"/>
        <charset val="238"/>
        <scheme val="minor"/>
      </rPr>
      <t xml:space="preserve">Ostrza wielorazowe do małoinwazyjnej endoskopowej chirurgii kręgosłupa (współpracujące z optykami firmy Richard Wolf z kanałem roboczym 4,1 mm) kompatybilne z posiadanym przez zamawiającego napędem firmy Richard Wolf. </t>
    </r>
    <r>
      <rPr>
        <sz val="11"/>
        <color theme="1"/>
        <rFont val="Calibri"/>
        <family val="2"/>
        <charset val="238"/>
        <scheme val="minor"/>
      </rPr>
      <t>Ostrze wielorazowe owalne z osłoną boczną śr. 4 mm, długość robocza 350 mm</t>
    </r>
  </si>
  <si>
    <r>
      <rPr>
        <b/>
        <sz val="11"/>
        <color theme="1"/>
        <rFont val="Calibri"/>
        <family val="2"/>
        <charset val="238"/>
        <scheme val="minor"/>
      </rPr>
      <t xml:space="preserve">Akcesoria Pompy Irygacyjnej do endoskopowej chirurgii kręgosłupa kompatybilne z posiadaną przez zamawiającego pompą firmy Richard Wolf. </t>
    </r>
    <r>
      <rPr>
        <sz val="11"/>
        <color theme="1"/>
        <rFont val="Calibri"/>
        <family val="2"/>
        <charset val="238"/>
        <scheme val="minor"/>
      </rPr>
      <t>Zestaw drenów jednorazowych z przebijakami, pakowane sterylnie, oryginalne.</t>
    </r>
  </si>
  <si>
    <r>
      <rPr>
        <b/>
        <sz val="11"/>
        <color theme="1"/>
        <rFont val="Calibri"/>
        <family val="2"/>
        <charset val="238"/>
        <scheme val="minor"/>
      </rPr>
      <t>Elektrody do radioablacji do zestawu Vertebris firmy Richard Wolf, dostęp interlaminarny.</t>
    </r>
    <r>
      <rPr>
        <sz val="11"/>
        <color theme="1"/>
        <rFont val="Calibri"/>
        <family val="2"/>
        <charset val="238"/>
        <scheme val="minor"/>
      </rPr>
      <t xml:space="preserve"> Elektroda TIPCONTROL krótka, pełny sterylny zestaw wraz z kablem. Długość 280 mm, średnica 2,5 mm. Kompatybilna z radioablatorem Rf 4MHz</t>
    </r>
  </si>
  <si>
    <r>
      <rPr>
        <b/>
        <sz val="11"/>
        <color theme="1"/>
        <rFont val="Calibri"/>
        <family val="2"/>
        <charset val="238"/>
        <scheme val="minor"/>
      </rPr>
      <t>Elektrody do radioablacji do zestawu Vertebris firmy Richard Wolf, dostęp transforaminalny</t>
    </r>
    <r>
      <rPr>
        <sz val="11"/>
        <color theme="1"/>
        <rFont val="Calibri"/>
        <family val="2"/>
        <charset val="238"/>
        <scheme val="minor"/>
      </rPr>
      <t>. Elektroda TIPCONTROL długa, pełny sterylny zestaw wraz z kablem. Długość 350 mm, średnica 2,5 mm. Kompatybilna z radioablatorem Rf 4MHz</t>
    </r>
  </si>
  <si>
    <r>
      <rPr>
        <b/>
        <sz val="11"/>
        <color theme="1"/>
        <rFont val="Calibri"/>
        <family val="2"/>
        <charset val="238"/>
        <scheme val="minor"/>
      </rPr>
      <t>Ostrza wielorazowe do małoinwazyjnej endoskopowej chirurgii stenoz kręgosłupa (współpracujące z optykami firmy Richard Wolf z kanałem roboczym 5,6 mm) kompatybilne z posiadanym przez Zamawiającego napędem firmy Richard Wolf</t>
    </r>
    <r>
      <rPr>
        <sz val="11"/>
        <color theme="1"/>
        <rFont val="Calibri"/>
        <family val="2"/>
        <charset val="238"/>
        <scheme val="minor"/>
      </rPr>
      <t>. Ostrze wielorazowe owalne z osłoną boczną, średnica 5,5 mm, długość robocza 290 mm</t>
    </r>
  </si>
  <si>
    <r>
      <rPr>
        <b/>
        <sz val="11"/>
        <rFont val="Calibri"/>
        <family val="2"/>
        <charset val="238"/>
        <scheme val="minor"/>
      </rPr>
      <t>S1. 1400 - Zestaw  do intubacji dróg łzowych: Typu " BIKA FOR DCR"</t>
    </r>
    <r>
      <rPr>
        <sz val="11"/>
        <rFont val="Calibri"/>
        <family val="2"/>
        <charset val="238"/>
        <scheme val="minor"/>
      </rPr>
      <t xml:space="preserve"> (2x sonda metalowa z nierdzewnej stali o średnicy 0,8 mm i długości 53 mm połączone rurką silikonową średnica 0,94 mm. Pakowane po 3 szt. W opakowaniu. Sterylne</t>
    </r>
  </si>
  <si>
    <t>Zestaw do tracheotomii przezskórnej metodą Ciaglia zawierający:
 – Bezpieczny skalpel
 – Strzykawka 10ml
 – 4 gaziki
 – Igła punkcyjna 14G z kaniulą teflonową
 – Krótkie rozszerzadło 14 Ch/Fr
 – Cewnik wprowadzający z ogranicznikiem bezpieczeństwa
 – Prowadnica Seldingera typu J (wykonana z odpornego na zaginania Nitinolu) z osłoną umożliwiającą wprowadzenie prowadnicy jedną ręką
 – jednostopniowy rozszerzacz w kształcie „rogu nosorożca”, pokryty powłoką hydrofilną aktywowaną po zanurzeniu w wodzie
Pakowany sterylnie na pojedynczej tacy w komplecie z rurką tracheostomijną z mankietem niskociśnieniowym. Do wyboru rozmiar rurki 7,8 i 9.</t>
  </si>
  <si>
    <t xml:space="preserve">Klipsy naczyniowe tytanowe, średnioduże (M/L), sterylne. Jeden magazynek sterylny musi zawierać 6 sztuk klipsów oraz min. jedną naklejkę identyfikującą produkt. Wymaganym jest, aby klipsy były kompatybilne z posiadaną przez Zamawiającego klipsownicą firmy Braun o numerze katalogowym PL 503R. Kompatybilność potwierdzona dokumentacją. </t>
  </si>
  <si>
    <t>Zestaw linii krwi do hemodializy (linia tętnicza, linia żylna), sterylny, kompatybilny z aparatami dializacyjnymi Gambro/Baxter AK 200, AK 200S i AK 98.
Linia krwi tętnicza o łącznej długości od 400 do 430 cm, wyposażona w:
- jeziorko tętnicze z min. 1 drenem do podaży leków zakończonym portem typu Luer- lock i zaopatrzonym w zacisk,
- dren do podaży heparyny o długości 100-110 cm,
- port do czujnika ciśnienia tętniczego,
- port z membraną do iniekcji leków,
- czerwony zacisk na dystalnej części linii krwi,
-plastikowa igła typu Spike
Linia żylna o łącznej długości od 250 do 270 cm, wyposażona w:
- niebieski zacisk w dystalnej części linii
-jeziorko żylne z portem czujnika ciśnienia żylnego oraz 2 drenami do podaży leków z zaciskami i zakończonych portami typu Luer- lock,
- port z membraną do iniekcji leków,
- worek spustowy o pojemności min. 2 litrów z zaciskiem i złączem typu Luer- lock.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</si>
</sst>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zł&quot;;[Red]\-#,##0\ &quot;zł&quot;"/>
    <numFmt numFmtId="8" formatCode="#,##0.00\ &quot;zł&quot;;[Red]\-#,##0.00\ &quot;zł&quot;"/>
    <numFmt numFmtId="44" formatCode="_-* #,##0.00\ &quot;zł&quot;_-;\-* #,##0.00\ &quot;zł&quot;_-;_-* &quot;-&quot;??\ &quot;zł&quot;_-;_-@_-"/>
    <numFmt numFmtId="164" formatCode="[$-415]General"/>
    <numFmt numFmtId="165" formatCode="###,###,##0.00&quot; zł&quot;"/>
  </numFmts>
  <fonts count="16">
    <font>
      <sz val="11"/>
      <color theme="1"/>
      <name val="Czcionka tekstu podstawowego"/>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11"/>
      <color rgb="FF000000"/>
      <name val="Calibri"/>
      <family val="2"/>
      <charset val="238"/>
    </font>
    <font>
      <b/>
      <sz val="11"/>
      <color theme="1"/>
      <name val="Calibri"/>
      <family val="2"/>
      <charset val="238"/>
      <scheme val="minor"/>
    </font>
    <font>
      <sz val="10"/>
      <name val="Arial CE"/>
      <family val="2"/>
      <charset val="238"/>
    </font>
    <font>
      <sz val="8"/>
      <name val="Czcionka tekstu podstawowego"/>
      <family val="2"/>
      <charset val="238"/>
    </font>
    <font>
      <b/>
      <sz val="11"/>
      <name val="Calibri"/>
      <family val="2"/>
      <charset val="238"/>
      <scheme val="minor"/>
    </font>
    <font>
      <sz val="11"/>
      <name val="Calibri"/>
      <family val="2"/>
      <charset val="238"/>
      <scheme val="minor"/>
    </font>
    <font>
      <sz val="11"/>
      <color rgb="FF000000"/>
      <name val="Calibri"/>
      <family val="2"/>
      <charset val="238"/>
      <scheme val="minor"/>
    </font>
    <font>
      <sz val="11"/>
      <color indexed="8"/>
      <name val="Calibri"/>
      <family val="2"/>
      <charset val="238"/>
      <scheme val="minor"/>
    </font>
    <font>
      <b/>
      <sz val="11"/>
      <color indexed="8"/>
      <name val="Calibri"/>
      <family val="2"/>
      <charset val="23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6" fillId="0" borderId="0"/>
    <xf numFmtId="164" fontId="7" fillId="0" borderId="0"/>
    <xf numFmtId="0" fontId="5" fillId="0" borderId="0"/>
    <xf numFmtId="0" fontId="4" fillId="0" borderId="0"/>
    <xf numFmtId="44" fontId="4" fillId="0" borderId="0" applyFont="0" applyFill="0" applyBorder="0" applyAlignment="0" applyProtection="0"/>
    <xf numFmtId="0" fontId="7" fillId="0" borderId="0"/>
    <xf numFmtId="0" fontId="9" fillId="0" borderId="0"/>
  </cellStyleXfs>
  <cellXfs count="105">
    <xf numFmtId="0" fontId="0" fillId="0" borderId="0" xfId="0"/>
    <xf numFmtId="44" fontId="8" fillId="0" borderId="0" xfId="0" applyNumberFormat="1" applyFont="1" applyAlignment="1">
      <alignment horizontal="center" vertical="center" wrapText="1"/>
    </xf>
    <xf numFmtId="0" fontId="3" fillId="0" borderId="0" xfId="0" applyFont="1"/>
    <xf numFmtId="0" fontId="8" fillId="0" borderId="0" xfId="0" applyFont="1"/>
    <xf numFmtId="0" fontId="11" fillId="0" borderId="1" xfId="0" applyFont="1" applyBorder="1" applyAlignment="1">
      <alignment horizontal="center" vertical="center" wrapText="1"/>
    </xf>
    <xf numFmtId="44" fontId="11" fillId="0" borderId="1" xfId="0" applyNumberFormat="1" applyFont="1" applyBorder="1" applyAlignment="1">
      <alignment horizontal="center" vertical="center" wrapText="1"/>
    </xf>
    <xf numFmtId="0" fontId="12" fillId="0" borderId="1" xfId="0" applyFont="1" applyBorder="1" applyAlignment="1">
      <alignment vertical="center" wrapText="1"/>
    </xf>
    <xf numFmtId="0" fontId="3" fillId="0" borderId="1" xfId="0" applyFont="1" applyBorder="1"/>
    <xf numFmtId="0" fontId="3" fillId="0" borderId="1" xfId="0" applyFont="1" applyBorder="1" applyAlignment="1">
      <alignment horizontal="center" vertical="center"/>
    </xf>
    <xf numFmtId="44" fontId="3" fillId="0" borderId="1" xfId="0" applyNumberFormat="1" applyFont="1" applyBorder="1" applyAlignment="1">
      <alignment vertical="center"/>
    </xf>
    <xf numFmtId="44" fontId="3" fillId="0" borderId="1" xfId="0" applyNumberFormat="1" applyFont="1" applyBorder="1" applyAlignment="1">
      <alignment horizontal="center" vertical="center"/>
    </xf>
    <xf numFmtId="44" fontId="8" fillId="0" borderId="1" xfId="0" applyNumberFormat="1" applyFont="1" applyBorder="1"/>
    <xf numFmtId="0" fontId="3" fillId="0" borderId="1" xfId="0" applyFont="1" applyBorder="1" applyAlignment="1">
      <alignment wrapText="1"/>
    </xf>
    <xf numFmtId="0" fontId="3" fillId="0" borderId="1" xfId="0" applyFont="1" applyBorder="1" applyAlignment="1">
      <alignment horizontal="left" vertical="center" wrapText="1"/>
    </xf>
    <xf numFmtId="8" fontId="3" fillId="0" borderId="1" xfId="0" applyNumberFormat="1" applyFont="1" applyBorder="1" applyAlignment="1">
      <alignment horizontal="center" vertical="center"/>
    </xf>
    <xf numFmtId="44" fontId="12" fillId="0" borderId="1" xfId="0" applyNumberFormat="1" applyFont="1" applyBorder="1" applyAlignment="1">
      <alignment horizontal="center" vertical="center" wrapText="1"/>
    </xf>
    <xf numFmtId="0" fontId="12" fillId="0" borderId="0" xfId="0" applyFont="1"/>
    <xf numFmtId="44" fontId="11" fillId="0" borderId="2" xfId="0" applyNumberFormat="1" applyFont="1" applyBorder="1" applyAlignment="1">
      <alignment horizontal="center" vertical="center" wrapText="1"/>
    </xf>
    <xf numFmtId="0" fontId="12" fillId="0" borderId="0" xfId="0" applyFont="1" applyAlignment="1">
      <alignment horizontal="center" vertical="center" wrapText="1"/>
    </xf>
    <xf numFmtId="0" fontId="11" fillId="0" borderId="0" xfId="0" applyFont="1" applyAlignment="1">
      <alignment horizontal="left" vertical="center" wrapText="1"/>
    </xf>
    <xf numFmtId="44" fontId="12" fillId="0" borderId="0" xfId="0" applyNumberFormat="1" applyFont="1" applyAlignment="1">
      <alignment horizontal="center" vertical="center" wrapText="1"/>
    </xf>
    <xf numFmtId="0" fontId="12" fillId="0" borderId="1" xfId="0" applyFont="1" applyBorder="1" applyAlignment="1">
      <alignment vertical="top" wrapText="1"/>
    </xf>
    <xf numFmtId="0" fontId="12" fillId="0" borderId="1" xfId="0" applyFont="1" applyBorder="1"/>
    <xf numFmtId="0" fontId="12" fillId="0" borderId="1" xfId="0" applyFont="1" applyBorder="1" applyAlignment="1">
      <alignment horizontal="center" vertical="center"/>
    </xf>
    <xf numFmtId="44" fontId="8" fillId="0" borderId="1" xfId="0" applyNumberFormat="1" applyFont="1" applyBorder="1" applyAlignment="1">
      <alignment horizontal="center" vertical="center"/>
    </xf>
    <xf numFmtId="0" fontId="13" fillId="0" borderId="1" xfId="1" applyFont="1" applyBorder="1" applyAlignment="1">
      <alignment horizontal="left" vertical="center" wrapText="1"/>
    </xf>
    <xf numFmtId="0" fontId="3" fillId="0" borderId="1" xfId="1" applyFont="1" applyBorder="1" applyAlignment="1">
      <alignment horizontal="center" vertical="center"/>
    </xf>
    <xf numFmtId="165" fontId="12" fillId="0" borderId="1" xfId="1" applyNumberFormat="1" applyFont="1" applyBorder="1" applyAlignment="1">
      <alignment horizontal="center" vertical="center" wrapText="1"/>
    </xf>
    <xf numFmtId="8" fontId="3" fillId="0" borderId="1" xfId="1" applyNumberFormat="1" applyFont="1" applyBorder="1" applyAlignment="1">
      <alignment horizontal="center" vertical="center"/>
    </xf>
    <xf numFmtId="0" fontId="3" fillId="0" borderId="1" xfId="1" applyFont="1" applyBorder="1" applyAlignment="1">
      <alignment horizontal="left" vertical="center" wrapText="1"/>
    </xf>
    <xf numFmtId="44" fontId="11" fillId="0" borderId="0" xfId="0" applyNumberFormat="1" applyFont="1" applyAlignment="1">
      <alignment horizontal="center" vertical="center" wrapText="1"/>
    </xf>
    <xf numFmtId="44" fontId="8" fillId="0" borderId="0" xfId="0" applyNumberFormat="1" applyFont="1" applyAlignment="1">
      <alignment horizontal="center" vertical="center"/>
    </xf>
    <xf numFmtId="0" fontId="13" fillId="0" borderId="2" xfId="0" applyFont="1" applyBorder="1" applyAlignment="1">
      <alignment horizontal="left" vertical="center" wrapText="1"/>
    </xf>
    <xf numFmtId="6" fontId="3" fillId="0" borderId="1" xfId="0" applyNumberFormat="1" applyFont="1" applyBorder="1" applyAlignment="1">
      <alignment horizontal="center" vertical="center"/>
    </xf>
    <xf numFmtId="0" fontId="13" fillId="0" borderId="1" xfId="0" applyFont="1" applyBorder="1" applyAlignment="1">
      <alignment horizontal="left" vertical="center" wrapText="1"/>
    </xf>
    <xf numFmtId="0" fontId="3" fillId="0" borderId="0" xfId="0" applyFont="1" applyAlignment="1">
      <alignment horizontal="left" vertical="center" wrapText="1"/>
    </xf>
    <xf numFmtId="0" fontId="12" fillId="2" borderId="0" xfId="0" applyFont="1" applyFill="1"/>
    <xf numFmtId="44" fontId="8" fillId="0" borderId="0" xfId="0" applyNumberFormat="1" applyFont="1"/>
    <xf numFmtId="0" fontId="3" fillId="0" borderId="0" xfId="0" applyFont="1" applyAlignment="1">
      <alignment horizontal="center" vertical="center" wrapText="1"/>
    </xf>
    <xf numFmtId="44" fontId="3" fillId="0" borderId="0" xfId="0" applyNumberFormat="1" applyFont="1" applyAlignment="1">
      <alignment horizontal="center" vertical="center" wrapText="1"/>
    </xf>
    <xf numFmtId="0" fontId="8"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44" fontId="8"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4" fillId="0" borderId="1" xfId="0" applyFont="1" applyBorder="1" applyAlignment="1">
      <alignment horizontal="left" vertical="center" wrapText="1"/>
    </xf>
    <xf numFmtId="44" fontId="3"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44" fontId="8" fillId="0" borderId="2" xfId="0" applyNumberFormat="1" applyFont="1" applyBorder="1" applyAlignment="1">
      <alignment horizontal="center" vertical="center" wrapText="1"/>
    </xf>
    <xf numFmtId="44" fontId="3" fillId="0" borderId="2"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3" fillId="0" borderId="0" xfId="0" applyFont="1" applyAlignment="1">
      <alignment wrapText="1"/>
    </xf>
    <xf numFmtId="0" fontId="3" fillId="0" borderId="0" xfId="0" applyFont="1" applyAlignment="1">
      <alignment vertical="center" wrapText="1"/>
    </xf>
    <xf numFmtId="0" fontId="8" fillId="0" borderId="3"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12" fillId="0" borderId="1" xfId="0" applyFont="1" applyBorder="1" applyAlignment="1">
      <alignment horizontal="left" vertical="top" wrapText="1"/>
    </xf>
    <xf numFmtId="44" fontId="3" fillId="0" borderId="2" xfId="0" applyNumberFormat="1" applyFont="1" applyBorder="1" applyAlignment="1">
      <alignment wrapText="1"/>
    </xf>
    <xf numFmtId="44" fontId="3" fillId="0" borderId="0" xfId="0" applyNumberFormat="1" applyFont="1" applyAlignment="1">
      <alignment wrapText="1"/>
    </xf>
    <xf numFmtId="44" fontId="3" fillId="0" borderId="1" xfId="0" applyNumberFormat="1" applyFont="1" applyBorder="1" applyAlignment="1">
      <alignment wrapText="1"/>
    </xf>
    <xf numFmtId="0" fontId="3" fillId="0" borderId="1" xfId="0" applyFont="1" applyBorder="1" applyAlignment="1">
      <alignment vertical="center" wrapText="1"/>
    </xf>
    <xf numFmtId="0" fontId="12" fillId="0" borderId="0" xfId="0" applyFont="1" applyAlignment="1">
      <alignment horizontal="left" vertical="center" wrapText="1"/>
    </xf>
    <xf numFmtId="0" fontId="11" fillId="0" borderId="1" xfId="0" applyFont="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xf>
    <xf numFmtId="0" fontId="11" fillId="0" borderId="3" xfId="0" applyFont="1" applyBorder="1" applyAlignment="1">
      <alignment horizontal="left" vertical="center" wrapText="1"/>
    </xf>
    <xf numFmtId="0" fontId="14" fillId="0" borderId="1" xfId="4" applyFont="1" applyBorder="1" applyAlignment="1">
      <alignment horizontal="center" vertical="top" wrapText="1"/>
    </xf>
    <xf numFmtId="0" fontId="3" fillId="0" borderId="1" xfId="4" applyFont="1" applyBorder="1" applyAlignment="1">
      <alignment horizontal="left" vertical="center" wrapText="1"/>
    </xf>
    <xf numFmtId="0" fontId="14" fillId="0" borderId="1" xfId="4" applyFont="1" applyBorder="1" applyAlignment="1">
      <alignment horizontal="center" vertical="center" wrapText="1"/>
    </xf>
    <xf numFmtId="0" fontId="12" fillId="0" borderId="1" xfId="4" applyFont="1" applyBorder="1" applyAlignment="1">
      <alignment horizontal="left" vertical="center" wrapText="1"/>
    </xf>
    <xf numFmtId="0" fontId="3" fillId="0" borderId="0" xfId="4" applyFont="1"/>
    <xf numFmtId="0" fontId="3" fillId="0" borderId="0" xfId="4" applyFont="1" applyAlignment="1">
      <alignment horizontal="left" vertical="center"/>
    </xf>
    <xf numFmtId="0" fontId="12" fillId="0" borderId="5" xfId="4" applyFont="1" applyBorder="1" applyAlignment="1">
      <alignment horizontal="left" vertical="center"/>
    </xf>
    <xf numFmtId="0" fontId="12" fillId="0" borderId="1" xfId="6" applyFont="1" applyBorder="1" applyAlignment="1">
      <alignment horizontal="left"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4" fillId="0" borderId="3" xfId="4" applyFont="1" applyBorder="1" applyAlignment="1">
      <alignment horizontal="left" vertical="center" wrapText="1"/>
    </xf>
    <xf numFmtId="0" fontId="3" fillId="0" borderId="3" xfId="0" applyFont="1" applyBorder="1" applyAlignment="1">
      <alignment wrapText="1"/>
    </xf>
    <xf numFmtId="0" fontId="14" fillId="0" borderId="4" xfId="4" applyFont="1" applyBorder="1" applyAlignment="1">
      <alignment horizontal="left" vertical="center" wrapText="1"/>
    </xf>
    <xf numFmtId="0" fontId="3" fillId="0" borderId="4" xfId="0" applyFont="1" applyBorder="1" applyAlignment="1">
      <alignment wrapText="1"/>
    </xf>
    <xf numFmtId="0" fontId="14" fillId="0" borderId="2" xfId="4" applyFont="1" applyBorder="1" applyAlignment="1">
      <alignment horizontal="left" vertical="center" wrapText="1"/>
    </xf>
    <xf numFmtId="0" fontId="3" fillId="0" borderId="2" xfId="0" applyFont="1" applyBorder="1" applyAlignment="1">
      <alignment wrapText="1"/>
    </xf>
    <xf numFmtId="0" fontId="15" fillId="0" borderId="1" xfId="4" applyFont="1" applyBorder="1" applyAlignment="1">
      <alignment horizontal="center" vertical="center" wrapText="1"/>
    </xf>
    <xf numFmtId="0" fontId="15" fillId="0" borderId="1" xfId="4" applyFont="1" applyBorder="1" applyAlignment="1">
      <alignment horizontal="left" vertical="center" wrapText="1"/>
    </xf>
    <xf numFmtId="0" fontId="12" fillId="0" borderId="1" xfId="7" applyFont="1" applyBorder="1" applyAlignment="1">
      <alignment horizontal="left" vertical="center" wrapText="1"/>
    </xf>
    <xf numFmtId="2" fontId="12"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44" fontId="8" fillId="0" borderId="1" xfId="0" applyNumberFormat="1" applyFont="1" applyBorder="1" applyAlignment="1">
      <alignment wrapText="1"/>
    </xf>
    <xf numFmtId="0" fontId="13" fillId="0" borderId="1" xfId="1" applyFont="1" applyBorder="1" applyAlignment="1" applyProtection="1">
      <alignment horizontal="left" vertical="top" wrapText="1"/>
      <protection locked="0"/>
    </xf>
    <xf numFmtId="0" fontId="2" fillId="0" borderId="1" xfId="0" applyFont="1" applyBorder="1" applyAlignment="1">
      <alignment horizontal="left" vertical="center" wrapText="1"/>
    </xf>
    <xf numFmtId="0" fontId="8" fillId="2" borderId="0" xfId="0" applyFont="1" applyFill="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2" xfId="0" applyFont="1" applyBorder="1" applyAlignment="1">
      <alignment horizontal="center" wrapText="1"/>
    </xf>
    <xf numFmtId="44" fontId="3" fillId="0" borderId="3" xfId="0" applyNumberFormat="1" applyFont="1" applyBorder="1" applyAlignment="1">
      <alignment horizontal="center" vertical="center" wrapText="1"/>
    </xf>
    <xf numFmtId="44" fontId="3" fillId="0" borderId="4" xfId="0" applyNumberFormat="1" applyFont="1" applyBorder="1" applyAlignment="1">
      <alignment horizontal="center" vertical="center" wrapText="1"/>
    </xf>
    <xf numFmtId="44" fontId="3" fillId="0" borderId="2" xfId="0" applyNumberFormat="1" applyFont="1" applyBorder="1" applyAlignment="1">
      <alignment horizontal="center" vertical="center" wrapText="1"/>
    </xf>
    <xf numFmtId="0" fontId="14" fillId="0" borderId="3" xfId="4" applyFont="1" applyBorder="1" applyAlignment="1">
      <alignment horizontal="center" vertical="center" wrapText="1"/>
    </xf>
    <xf numFmtId="0" fontId="14" fillId="0" borderId="4" xfId="4" applyFont="1" applyBorder="1" applyAlignment="1">
      <alignment horizontal="center" vertical="center" wrapText="1"/>
    </xf>
    <xf numFmtId="0" fontId="14" fillId="0" borderId="2" xfId="4" applyFont="1" applyBorder="1" applyAlignment="1">
      <alignment horizontal="center" vertical="center" wrapText="1"/>
    </xf>
  </cellXfs>
  <cellStyles count="8">
    <cellStyle name="Excel Built-in Normal" xfId="2" xr:uid="{00000000-0005-0000-0000-000000000000}"/>
    <cellStyle name="Normalny" xfId="0" builtinId="0"/>
    <cellStyle name="Normalny 14" xfId="6" xr:uid="{F97381C9-B493-458C-A7FD-598E466741CE}"/>
    <cellStyle name="Normalny 2" xfId="1" xr:uid="{00000000-0005-0000-0000-000002000000}"/>
    <cellStyle name="Normalny 2 2" xfId="7" xr:uid="{3004067F-9109-4E03-AFF6-2357EA8575C8}"/>
    <cellStyle name="Normalny 3" xfId="3" xr:uid="{708C3332-1C8B-4CC8-8D49-DFFDCECE27F7}"/>
    <cellStyle name="Normalny 4" xfId="4" xr:uid="{A71A5C1F-AAE9-405C-A441-A091108D7B40}"/>
    <cellStyle name="Walutowy 2" xfId="5" xr:uid="{A3EFBF76-CF6C-4C75-8DA2-C454CFB957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28"/>
  <sheetViews>
    <sheetView tabSelected="1" zoomScale="70" zoomScaleNormal="70" zoomScaleSheetLayoutView="55" workbookViewId="0">
      <selection activeCell="E187" sqref="E187"/>
    </sheetView>
  </sheetViews>
  <sheetFormatPr defaultColWidth="8.75" defaultRowHeight="15"/>
  <cols>
    <col min="1" max="1" width="4.125" style="38" customWidth="1"/>
    <col min="2" max="2" width="54.125" style="35" customWidth="1"/>
    <col min="3" max="3" width="19.5" style="38" customWidth="1"/>
    <col min="4" max="4" width="7.75" style="38" customWidth="1"/>
    <col min="5" max="5" width="12.5" style="38" customWidth="1"/>
    <col min="6" max="6" width="15.125" style="38" customWidth="1"/>
    <col min="7" max="7" width="8.75" style="38" customWidth="1"/>
    <col min="8" max="8" width="13.75" style="39" customWidth="1"/>
    <col min="9" max="9" width="17.875" style="39" customWidth="1"/>
    <col min="10" max="10" width="15" style="39" customWidth="1"/>
    <col min="11" max="11" width="18.25" style="39" customWidth="1"/>
    <col min="12" max="12" width="12.5" style="38" customWidth="1"/>
    <col min="13" max="16384" width="8.75" style="38"/>
  </cols>
  <sheetData>
    <row r="1" spans="1:12">
      <c r="I1" s="38"/>
      <c r="K1" s="1" t="s">
        <v>91</v>
      </c>
    </row>
    <row r="3" spans="1:12">
      <c r="B3" s="40" t="s">
        <v>0</v>
      </c>
    </row>
    <row r="4" spans="1:12" ht="45">
      <c r="A4" s="41" t="s">
        <v>1</v>
      </c>
      <c r="B4" s="42" t="s">
        <v>2</v>
      </c>
      <c r="C4" s="41" t="s">
        <v>3</v>
      </c>
      <c r="D4" s="41" t="s">
        <v>4</v>
      </c>
      <c r="E4" s="41" t="s">
        <v>5</v>
      </c>
      <c r="F4" s="41" t="s">
        <v>6</v>
      </c>
      <c r="G4" s="41" t="s">
        <v>7</v>
      </c>
      <c r="H4" s="43" t="s">
        <v>8</v>
      </c>
      <c r="I4" s="43" t="s">
        <v>9</v>
      </c>
      <c r="J4" s="43" t="s">
        <v>10</v>
      </c>
      <c r="K4" s="43" t="s">
        <v>11</v>
      </c>
    </row>
    <row r="5" spans="1:12" ht="405">
      <c r="A5" s="44" t="s">
        <v>12</v>
      </c>
      <c r="B5" s="45" t="s">
        <v>88</v>
      </c>
      <c r="C5" s="44"/>
      <c r="D5" s="44"/>
      <c r="E5" s="44"/>
      <c r="F5" s="44"/>
      <c r="G5" s="44">
        <v>240</v>
      </c>
      <c r="H5" s="46"/>
      <c r="I5" s="46">
        <f t="shared" ref="I5:I10" si="0">(G5*H5)</f>
        <v>0</v>
      </c>
      <c r="J5" s="46">
        <f t="shared" ref="J5:J10" si="1">I5*8%</f>
        <v>0</v>
      </c>
      <c r="K5" s="46">
        <f t="shared" ref="K5" si="2">I5*1.08</f>
        <v>0</v>
      </c>
    </row>
    <row r="6" spans="1:12" ht="45">
      <c r="A6" s="44" t="s">
        <v>13</v>
      </c>
      <c r="B6" s="45" t="s">
        <v>15</v>
      </c>
      <c r="C6" s="44"/>
      <c r="D6" s="44"/>
      <c r="E6" s="44"/>
      <c r="F6" s="44"/>
      <c r="G6" s="44">
        <v>240</v>
      </c>
      <c r="H6" s="46"/>
      <c r="I6" s="46">
        <f t="shared" si="0"/>
        <v>0</v>
      </c>
      <c r="J6" s="46">
        <f t="shared" si="1"/>
        <v>0</v>
      </c>
      <c r="K6" s="46">
        <f t="shared" ref="K6:K10" si="3">I6*1.08</f>
        <v>0</v>
      </c>
    </row>
    <row r="7" spans="1:12" s="18" customFormat="1" ht="45">
      <c r="A7" s="44" t="s">
        <v>14</v>
      </c>
      <c r="B7" s="47" t="s">
        <v>17</v>
      </c>
      <c r="C7" s="48"/>
      <c r="D7" s="48"/>
      <c r="E7" s="48"/>
      <c r="F7" s="48"/>
      <c r="G7" s="48">
        <v>6</v>
      </c>
      <c r="H7" s="15"/>
      <c r="I7" s="46">
        <f t="shared" si="0"/>
        <v>0</v>
      </c>
      <c r="J7" s="46">
        <f t="shared" si="1"/>
        <v>0</v>
      </c>
      <c r="K7" s="46">
        <f t="shared" si="3"/>
        <v>0</v>
      </c>
      <c r="L7" s="38"/>
    </row>
    <row r="8" spans="1:12" ht="30">
      <c r="A8" s="44" t="s">
        <v>16</v>
      </c>
      <c r="B8" s="45" t="s">
        <v>19</v>
      </c>
      <c r="C8" s="44"/>
      <c r="D8" s="44"/>
      <c r="E8" s="44"/>
      <c r="F8" s="44"/>
      <c r="G8" s="44">
        <v>90</v>
      </c>
      <c r="H8" s="46"/>
      <c r="I8" s="46">
        <f t="shared" si="0"/>
        <v>0</v>
      </c>
      <c r="J8" s="46">
        <f t="shared" si="1"/>
        <v>0</v>
      </c>
      <c r="K8" s="46">
        <f t="shared" si="3"/>
        <v>0</v>
      </c>
    </row>
    <row r="9" spans="1:12" ht="225">
      <c r="A9" s="44" t="s">
        <v>18</v>
      </c>
      <c r="B9" s="45" t="s">
        <v>71</v>
      </c>
      <c r="C9" s="44"/>
      <c r="D9" s="44"/>
      <c r="E9" s="44"/>
      <c r="F9" s="44"/>
      <c r="G9" s="44">
        <v>10</v>
      </c>
      <c r="H9" s="46"/>
      <c r="I9" s="46">
        <f t="shared" si="0"/>
        <v>0</v>
      </c>
      <c r="J9" s="46">
        <f t="shared" si="1"/>
        <v>0</v>
      </c>
      <c r="K9" s="46">
        <f t="shared" si="3"/>
        <v>0</v>
      </c>
    </row>
    <row r="10" spans="1:12" ht="120">
      <c r="A10" s="44" t="s">
        <v>20</v>
      </c>
      <c r="B10" s="45" t="s">
        <v>72</v>
      </c>
      <c r="C10" s="44"/>
      <c r="D10" s="44"/>
      <c r="E10" s="44"/>
      <c r="F10" s="44"/>
      <c r="G10" s="44">
        <v>10</v>
      </c>
      <c r="H10" s="46"/>
      <c r="I10" s="46">
        <f t="shared" si="0"/>
        <v>0</v>
      </c>
      <c r="J10" s="46">
        <f t="shared" si="1"/>
        <v>0</v>
      </c>
      <c r="K10" s="46">
        <f t="shared" si="3"/>
        <v>0</v>
      </c>
    </row>
    <row r="11" spans="1:12">
      <c r="H11" s="43" t="s">
        <v>22</v>
      </c>
      <c r="I11" s="43">
        <f>SUM(I5:I10)</f>
        <v>0</v>
      </c>
      <c r="J11" s="43">
        <f>SUM(J5:J10)</f>
        <v>0</v>
      </c>
      <c r="K11" s="43">
        <f>SUM(K5:K10)</f>
        <v>0</v>
      </c>
    </row>
    <row r="14" spans="1:12">
      <c r="B14" s="92" t="s">
        <v>97</v>
      </c>
    </row>
    <row r="15" spans="1:12" ht="45">
      <c r="A15" s="41" t="s">
        <v>1</v>
      </c>
      <c r="B15" s="42" t="s">
        <v>2</v>
      </c>
      <c r="C15" s="41" t="s">
        <v>3</v>
      </c>
      <c r="D15" s="41" t="s">
        <v>4</v>
      </c>
      <c r="E15" s="41" t="s">
        <v>5</v>
      </c>
      <c r="F15" s="41" t="s">
        <v>6</v>
      </c>
      <c r="G15" s="41" t="s">
        <v>7</v>
      </c>
      <c r="H15" s="43" t="s">
        <v>8</v>
      </c>
      <c r="I15" s="43" t="s">
        <v>9</v>
      </c>
      <c r="J15" s="43" t="s">
        <v>10</v>
      </c>
      <c r="K15" s="43" t="s">
        <v>11</v>
      </c>
    </row>
    <row r="16" spans="1:12" ht="324" customHeight="1">
      <c r="A16" s="44" t="s">
        <v>12</v>
      </c>
      <c r="B16" s="47" t="s">
        <v>152</v>
      </c>
      <c r="C16" s="44"/>
      <c r="D16" s="44"/>
      <c r="E16" s="44"/>
      <c r="F16" s="44"/>
      <c r="G16" s="44">
        <v>24000</v>
      </c>
      <c r="H16" s="46"/>
      <c r="I16" s="46">
        <f>(G16*H16)</f>
        <v>0</v>
      </c>
      <c r="J16" s="46">
        <f>I16*8%</f>
        <v>0</v>
      </c>
      <c r="K16" s="46">
        <f>I16*1.08</f>
        <v>0</v>
      </c>
    </row>
    <row r="18" spans="1:11">
      <c r="H18" s="1"/>
    </row>
    <row r="19" spans="1:11">
      <c r="B19" s="40" t="s">
        <v>99</v>
      </c>
    </row>
    <row r="20" spans="1:11" ht="45">
      <c r="A20" s="41" t="s">
        <v>1</v>
      </c>
      <c r="B20" s="42" t="s">
        <v>2</v>
      </c>
      <c r="C20" s="41" t="s">
        <v>3</v>
      </c>
      <c r="D20" s="41" t="s">
        <v>4</v>
      </c>
      <c r="E20" s="41" t="s">
        <v>5</v>
      </c>
      <c r="F20" s="41" t="s">
        <v>6</v>
      </c>
      <c r="G20" s="41" t="s">
        <v>7</v>
      </c>
      <c r="H20" s="43" t="s">
        <v>8</v>
      </c>
      <c r="I20" s="43" t="s">
        <v>9</v>
      </c>
      <c r="J20" s="43" t="s">
        <v>10</v>
      </c>
      <c r="K20" s="43" t="s">
        <v>11</v>
      </c>
    </row>
    <row r="21" spans="1:11" ht="45">
      <c r="A21" s="44" t="s">
        <v>12</v>
      </c>
      <c r="B21" s="13" t="s">
        <v>36</v>
      </c>
      <c r="C21" s="44"/>
      <c r="D21" s="44"/>
      <c r="E21" s="44"/>
      <c r="F21" s="44"/>
      <c r="G21" s="44">
        <v>40</v>
      </c>
      <c r="H21" s="46"/>
      <c r="I21" s="46">
        <f>(G21*H21)</f>
        <v>0</v>
      </c>
      <c r="J21" s="46">
        <f>I21*8%</f>
        <v>0</v>
      </c>
      <c r="K21" s="46">
        <f>I21*1.08</f>
        <v>0</v>
      </c>
    </row>
    <row r="22" spans="1:11">
      <c r="A22" s="44" t="s">
        <v>13</v>
      </c>
      <c r="B22" s="13" t="s">
        <v>37</v>
      </c>
      <c r="C22" s="44"/>
      <c r="D22" s="44"/>
      <c r="E22" s="44"/>
      <c r="F22" s="44"/>
      <c r="G22" s="44">
        <v>40</v>
      </c>
      <c r="H22" s="46"/>
      <c r="I22" s="46">
        <f t="shared" ref="I22:I24" si="4">(G22*H22)</f>
        <v>0</v>
      </c>
      <c r="J22" s="46">
        <f t="shared" ref="J22:J24" si="5">I22*8%</f>
        <v>0</v>
      </c>
      <c r="K22" s="46">
        <f t="shared" ref="K22:K24" si="6">I22*1.08</f>
        <v>0</v>
      </c>
    </row>
    <row r="23" spans="1:11">
      <c r="A23" s="44" t="s">
        <v>14</v>
      </c>
      <c r="B23" s="13" t="s">
        <v>38</v>
      </c>
      <c r="C23" s="44"/>
      <c r="D23" s="44"/>
      <c r="E23" s="44"/>
      <c r="F23" s="44"/>
      <c r="G23" s="44">
        <v>20</v>
      </c>
      <c r="H23" s="46"/>
      <c r="I23" s="46">
        <f t="shared" si="4"/>
        <v>0</v>
      </c>
      <c r="J23" s="46">
        <f t="shared" si="5"/>
        <v>0</v>
      </c>
      <c r="K23" s="46">
        <f t="shared" si="6"/>
        <v>0</v>
      </c>
    </row>
    <row r="24" spans="1:11">
      <c r="A24" s="44" t="s">
        <v>16</v>
      </c>
      <c r="B24" s="13" t="s">
        <v>39</v>
      </c>
      <c r="C24" s="44"/>
      <c r="D24" s="44"/>
      <c r="E24" s="44"/>
      <c r="F24" s="44"/>
      <c r="G24" s="44">
        <v>6</v>
      </c>
      <c r="H24" s="46"/>
      <c r="I24" s="46">
        <f t="shared" si="4"/>
        <v>0</v>
      </c>
      <c r="J24" s="46">
        <f t="shared" si="5"/>
        <v>0</v>
      </c>
      <c r="K24" s="46">
        <f t="shared" si="6"/>
        <v>0</v>
      </c>
    </row>
    <row r="25" spans="1:11">
      <c r="H25" s="49" t="s">
        <v>22</v>
      </c>
      <c r="I25" s="50">
        <f>SUM(I21:I24)</f>
        <v>0</v>
      </c>
      <c r="J25" s="50">
        <f t="shared" ref="J25:K25" si="7">SUM(J21:J24)</f>
        <v>0</v>
      </c>
      <c r="K25" s="50">
        <f t="shared" si="7"/>
        <v>0</v>
      </c>
    </row>
    <row r="26" spans="1:11">
      <c r="H26" s="1"/>
    </row>
    <row r="28" spans="1:11">
      <c r="B28" s="40" t="s">
        <v>101</v>
      </c>
    </row>
    <row r="29" spans="1:11" ht="45">
      <c r="A29" s="41" t="s">
        <v>1</v>
      </c>
      <c r="B29" s="42" t="s">
        <v>2</v>
      </c>
      <c r="C29" s="41" t="s">
        <v>3</v>
      </c>
      <c r="D29" s="41" t="s">
        <v>4</v>
      </c>
      <c r="E29" s="41" t="s">
        <v>5</v>
      </c>
      <c r="F29" s="41" t="s">
        <v>6</v>
      </c>
      <c r="G29" s="41" t="s">
        <v>7</v>
      </c>
      <c r="H29" s="43" t="s">
        <v>8</v>
      </c>
      <c r="I29" s="43" t="s">
        <v>9</v>
      </c>
      <c r="J29" s="43" t="s">
        <v>10</v>
      </c>
      <c r="K29" s="43" t="s">
        <v>11</v>
      </c>
    </row>
    <row r="30" spans="1:11" ht="135">
      <c r="A30" s="44" t="s">
        <v>12</v>
      </c>
      <c r="B30" s="47" t="s">
        <v>31</v>
      </c>
      <c r="C30" s="44"/>
      <c r="D30" s="44"/>
      <c r="E30" s="44"/>
      <c r="F30" s="44"/>
      <c r="G30" s="44">
        <v>100</v>
      </c>
      <c r="H30" s="46"/>
      <c r="I30" s="46">
        <f>(G30*H30)</f>
        <v>0</v>
      </c>
      <c r="J30" s="46">
        <f>I30*8%</f>
        <v>0</v>
      </c>
      <c r="K30" s="46">
        <f>I30*1.08</f>
        <v>0</v>
      </c>
    </row>
    <row r="33" spans="1:11">
      <c r="B33" s="40" t="s">
        <v>103</v>
      </c>
    </row>
    <row r="34" spans="1:11" ht="45">
      <c r="A34" s="41" t="s">
        <v>1</v>
      </c>
      <c r="B34" s="42" t="s">
        <v>2</v>
      </c>
      <c r="C34" s="41" t="s">
        <v>3</v>
      </c>
      <c r="D34" s="41" t="s">
        <v>4</v>
      </c>
      <c r="E34" s="41" t="s">
        <v>5</v>
      </c>
      <c r="F34" s="41" t="s">
        <v>6</v>
      </c>
      <c r="G34" s="41" t="s">
        <v>7</v>
      </c>
      <c r="H34" s="43" t="s">
        <v>8</v>
      </c>
      <c r="I34" s="43" t="s">
        <v>9</v>
      </c>
      <c r="J34" s="43" t="s">
        <v>10</v>
      </c>
      <c r="K34" s="43" t="s">
        <v>11</v>
      </c>
    </row>
    <row r="35" spans="1:11" ht="30">
      <c r="A35" s="44" t="s">
        <v>12</v>
      </c>
      <c r="B35" s="47" t="s">
        <v>32</v>
      </c>
      <c r="C35" s="44"/>
      <c r="D35" s="44"/>
      <c r="E35" s="44"/>
      <c r="F35" s="44"/>
      <c r="G35" s="44">
        <v>150</v>
      </c>
      <c r="H35" s="46"/>
      <c r="I35" s="46">
        <f>(G35*H35)</f>
        <v>0</v>
      </c>
      <c r="J35" s="46">
        <f>I35*8%</f>
        <v>0</v>
      </c>
      <c r="K35" s="46">
        <f>I35*1.08</f>
        <v>0</v>
      </c>
    </row>
    <row r="37" spans="1:11">
      <c r="B37" s="40" t="s">
        <v>105</v>
      </c>
    </row>
    <row r="38" spans="1:11" ht="45">
      <c r="A38" s="41" t="s">
        <v>1</v>
      </c>
      <c r="B38" s="42" t="s">
        <v>2</v>
      </c>
      <c r="C38" s="41" t="s">
        <v>3</v>
      </c>
      <c r="D38" s="41" t="s">
        <v>4</v>
      </c>
      <c r="E38" s="41" t="s">
        <v>5</v>
      </c>
      <c r="F38" s="41" t="s">
        <v>6</v>
      </c>
      <c r="G38" s="41" t="s">
        <v>7</v>
      </c>
      <c r="H38" s="43" t="s">
        <v>8</v>
      </c>
      <c r="I38" s="43" t="s">
        <v>9</v>
      </c>
      <c r="J38" s="43" t="s">
        <v>10</v>
      </c>
      <c r="K38" s="43" t="s">
        <v>11</v>
      </c>
    </row>
    <row r="39" spans="1:11" ht="45">
      <c r="A39" s="51" t="s">
        <v>12</v>
      </c>
      <c r="B39" s="45" t="s">
        <v>33</v>
      </c>
      <c r="C39" s="44"/>
      <c r="D39" s="44"/>
      <c r="E39" s="44"/>
      <c r="F39" s="44"/>
      <c r="G39" s="51">
        <v>200</v>
      </c>
      <c r="H39" s="46"/>
      <c r="I39" s="46">
        <f>(G39*H39)</f>
        <v>0</v>
      </c>
      <c r="J39" s="46">
        <f>I39*8%</f>
        <v>0</v>
      </c>
      <c r="K39" s="46">
        <f>I39*1.08</f>
        <v>0</v>
      </c>
    </row>
    <row r="40" spans="1:11">
      <c r="A40" s="51" t="s">
        <v>13</v>
      </c>
      <c r="B40" s="45" t="s">
        <v>34</v>
      </c>
      <c r="C40" s="44"/>
      <c r="D40" s="44"/>
      <c r="E40" s="44"/>
      <c r="F40" s="44"/>
      <c r="G40" s="51">
        <v>60</v>
      </c>
      <c r="H40" s="46"/>
      <c r="I40" s="46">
        <f t="shared" ref="I40:I41" si="8">(G40*H40)</f>
        <v>0</v>
      </c>
      <c r="J40" s="46">
        <f t="shared" ref="J40:J41" si="9">I40*8%</f>
        <v>0</v>
      </c>
      <c r="K40" s="46">
        <f t="shared" ref="K40:K41" si="10">I40*1.08</f>
        <v>0</v>
      </c>
    </row>
    <row r="41" spans="1:11" ht="45">
      <c r="A41" s="51" t="s">
        <v>14</v>
      </c>
      <c r="B41" s="45" t="s">
        <v>35</v>
      </c>
      <c r="C41" s="44"/>
      <c r="D41" s="44"/>
      <c r="E41" s="44"/>
      <c r="F41" s="44"/>
      <c r="G41" s="51">
        <v>60</v>
      </c>
      <c r="H41" s="46"/>
      <c r="I41" s="46">
        <f t="shared" si="8"/>
        <v>0</v>
      </c>
      <c r="J41" s="46">
        <f t="shared" si="9"/>
        <v>0</v>
      </c>
      <c r="K41" s="46">
        <f t="shared" si="10"/>
        <v>0</v>
      </c>
    </row>
    <row r="42" spans="1:11">
      <c r="H42" s="43" t="s">
        <v>22</v>
      </c>
      <c r="I42" s="46">
        <f>SUM(I39:I41)</f>
        <v>0</v>
      </c>
      <c r="J42" s="46">
        <f>SUM(J39:J41)</f>
        <v>0</v>
      </c>
      <c r="K42" s="46">
        <f>SUM(K39:K41)</f>
        <v>0</v>
      </c>
    </row>
    <row r="44" spans="1:11">
      <c r="A44" s="52"/>
      <c r="B44" s="40" t="s">
        <v>107</v>
      </c>
      <c r="C44" s="52"/>
      <c r="D44" s="52"/>
      <c r="E44" s="52"/>
      <c r="F44" s="52"/>
      <c r="G44" s="53"/>
      <c r="H44" s="52"/>
      <c r="I44" s="52"/>
      <c r="J44" s="52"/>
      <c r="K44" s="52"/>
    </row>
    <row r="45" spans="1:11" ht="45">
      <c r="A45" s="41" t="s">
        <v>1</v>
      </c>
      <c r="B45" s="54" t="s">
        <v>2</v>
      </c>
      <c r="C45" s="41" t="s">
        <v>3</v>
      </c>
      <c r="D45" s="41" t="s">
        <v>4</v>
      </c>
      <c r="E45" s="41" t="s">
        <v>5</v>
      </c>
      <c r="F45" s="41" t="s">
        <v>6</v>
      </c>
      <c r="G45" s="41" t="s">
        <v>30</v>
      </c>
      <c r="H45" s="43" t="s">
        <v>8</v>
      </c>
      <c r="I45" s="43" t="s">
        <v>9</v>
      </c>
      <c r="J45" s="43" t="s">
        <v>10</v>
      </c>
      <c r="K45" s="43" t="s">
        <v>11</v>
      </c>
    </row>
    <row r="46" spans="1:11" ht="30">
      <c r="A46" s="93" t="s">
        <v>12</v>
      </c>
      <c r="B46" s="55" t="s">
        <v>73</v>
      </c>
      <c r="C46" s="96"/>
      <c r="D46" s="96"/>
      <c r="E46" s="93"/>
      <c r="F46" s="96"/>
      <c r="G46" s="93">
        <v>10</v>
      </c>
      <c r="H46" s="93"/>
      <c r="I46" s="93">
        <f>G46*H46</f>
        <v>0</v>
      </c>
      <c r="J46" s="93">
        <f>I46*8%</f>
        <v>0</v>
      </c>
      <c r="K46" s="93">
        <f>I46+J46</f>
        <v>0</v>
      </c>
    </row>
    <row r="47" spans="1:11" ht="30">
      <c r="A47" s="94"/>
      <c r="B47" s="56" t="s">
        <v>74</v>
      </c>
      <c r="C47" s="97"/>
      <c r="D47" s="97"/>
      <c r="E47" s="94"/>
      <c r="F47" s="97"/>
      <c r="G47" s="94"/>
      <c r="H47" s="94"/>
      <c r="I47" s="94"/>
      <c r="J47" s="94"/>
      <c r="K47" s="94"/>
    </row>
    <row r="48" spans="1:11" ht="30">
      <c r="A48" s="94"/>
      <c r="B48" s="56" t="s">
        <v>75</v>
      </c>
      <c r="C48" s="97"/>
      <c r="D48" s="97"/>
      <c r="E48" s="94"/>
      <c r="F48" s="97"/>
      <c r="G48" s="94"/>
      <c r="H48" s="94"/>
      <c r="I48" s="94"/>
      <c r="J48" s="94"/>
      <c r="K48" s="94"/>
    </row>
    <row r="49" spans="1:11" ht="30">
      <c r="A49" s="94"/>
      <c r="B49" s="56" t="s">
        <v>76</v>
      </c>
      <c r="C49" s="97"/>
      <c r="D49" s="97"/>
      <c r="E49" s="94"/>
      <c r="F49" s="97"/>
      <c r="G49" s="94"/>
      <c r="H49" s="94"/>
      <c r="I49" s="94"/>
      <c r="J49" s="94"/>
      <c r="K49" s="94"/>
    </row>
    <row r="50" spans="1:11" ht="30">
      <c r="A50" s="94"/>
      <c r="B50" s="56" t="s">
        <v>77</v>
      </c>
      <c r="C50" s="97"/>
      <c r="D50" s="97"/>
      <c r="E50" s="94"/>
      <c r="F50" s="97"/>
      <c r="G50" s="94"/>
      <c r="H50" s="94"/>
      <c r="I50" s="94"/>
      <c r="J50" s="94"/>
      <c r="K50" s="94"/>
    </row>
    <row r="51" spans="1:11">
      <c r="A51" s="94"/>
      <c r="B51" s="56" t="s">
        <v>78</v>
      </c>
      <c r="C51" s="97"/>
      <c r="D51" s="97"/>
      <c r="E51" s="94"/>
      <c r="F51" s="97"/>
      <c r="G51" s="94"/>
      <c r="H51" s="94"/>
      <c r="I51" s="94"/>
      <c r="J51" s="94"/>
      <c r="K51" s="94"/>
    </row>
    <row r="52" spans="1:11" ht="30">
      <c r="A52" s="94"/>
      <c r="B52" s="56" t="s">
        <v>79</v>
      </c>
      <c r="C52" s="97"/>
      <c r="D52" s="97"/>
      <c r="E52" s="94"/>
      <c r="F52" s="97"/>
      <c r="G52" s="94"/>
      <c r="H52" s="94"/>
      <c r="I52" s="94"/>
      <c r="J52" s="94"/>
      <c r="K52" s="94"/>
    </row>
    <row r="53" spans="1:11" ht="30">
      <c r="A53" s="94"/>
      <c r="B53" s="56" t="s">
        <v>80</v>
      </c>
      <c r="C53" s="97"/>
      <c r="D53" s="97"/>
      <c r="E53" s="94"/>
      <c r="F53" s="97"/>
      <c r="G53" s="94"/>
      <c r="H53" s="94"/>
      <c r="I53" s="94"/>
      <c r="J53" s="94"/>
      <c r="K53" s="94"/>
    </row>
    <row r="54" spans="1:11" ht="30">
      <c r="A54" s="94"/>
      <c r="B54" s="56" t="s">
        <v>81</v>
      </c>
      <c r="C54" s="97"/>
      <c r="D54" s="97"/>
      <c r="E54" s="94"/>
      <c r="F54" s="97"/>
      <c r="G54" s="94"/>
      <c r="H54" s="94"/>
      <c r="I54" s="94"/>
      <c r="J54" s="94"/>
      <c r="K54" s="94"/>
    </row>
    <row r="55" spans="1:11" ht="30">
      <c r="A55" s="94"/>
      <c r="B55" s="56" t="s">
        <v>82</v>
      </c>
      <c r="C55" s="97"/>
      <c r="D55" s="97"/>
      <c r="E55" s="94"/>
      <c r="F55" s="97"/>
      <c r="G55" s="94"/>
      <c r="H55" s="94"/>
      <c r="I55" s="94"/>
      <c r="J55" s="94"/>
      <c r="K55" s="94"/>
    </row>
    <row r="56" spans="1:11" ht="30">
      <c r="A56" s="94"/>
      <c r="B56" s="56" t="s">
        <v>83</v>
      </c>
      <c r="C56" s="97"/>
      <c r="D56" s="97"/>
      <c r="E56" s="94"/>
      <c r="F56" s="97"/>
      <c r="G56" s="94"/>
      <c r="H56" s="94"/>
      <c r="I56" s="94"/>
      <c r="J56" s="94"/>
      <c r="K56" s="94"/>
    </row>
    <row r="57" spans="1:11" ht="30">
      <c r="A57" s="94"/>
      <c r="B57" s="56" t="s">
        <v>84</v>
      </c>
      <c r="C57" s="97"/>
      <c r="D57" s="97"/>
      <c r="E57" s="94"/>
      <c r="F57" s="97"/>
      <c r="G57" s="94"/>
      <c r="H57" s="94"/>
      <c r="I57" s="94"/>
      <c r="J57" s="94"/>
      <c r="K57" s="94"/>
    </row>
    <row r="58" spans="1:11">
      <c r="A58" s="95"/>
      <c r="B58" s="57" t="s">
        <v>85</v>
      </c>
      <c r="C58" s="98"/>
      <c r="D58" s="98"/>
      <c r="E58" s="95"/>
      <c r="F58" s="98"/>
      <c r="G58" s="95"/>
      <c r="H58" s="95"/>
      <c r="I58" s="95"/>
      <c r="J58" s="95"/>
      <c r="K58" s="95"/>
    </row>
    <row r="59" spans="1:11" ht="30">
      <c r="A59" s="93" t="s">
        <v>13</v>
      </c>
      <c r="B59" s="55" t="s">
        <v>73</v>
      </c>
      <c r="C59" s="96"/>
      <c r="D59" s="96"/>
      <c r="E59" s="93"/>
      <c r="F59" s="93"/>
      <c r="G59" s="93">
        <v>5</v>
      </c>
      <c r="H59" s="93"/>
      <c r="I59" s="93">
        <f>G59*H59</f>
        <v>0</v>
      </c>
      <c r="J59" s="93">
        <f>I59*8%</f>
        <v>0</v>
      </c>
      <c r="K59" s="93">
        <f>I59+J59</f>
        <v>0</v>
      </c>
    </row>
    <row r="60" spans="1:11" ht="30">
      <c r="A60" s="94"/>
      <c r="B60" s="56" t="s">
        <v>74</v>
      </c>
      <c r="C60" s="97"/>
      <c r="D60" s="97"/>
      <c r="E60" s="94"/>
      <c r="F60" s="94"/>
      <c r="G60" s="94"/>
      <c r="H60" s="94"/>
      <c r="I60" s="94"/>
      <c r="J60" s="94"/>
      <c r="K60" s="94"/>
    </row>
    <row r="61" spans="1:11" ht="30">
      <c r="A61" s="94"/>
      <c r="B61" s="56" t="s">
        <v>75</v>
      </c>
      <c r="C61" s="97"/>
      <c r="D61" s="97"/>
      <c r="E61" s="94"/>
      <c r="F61" s="94"/>
      <c r="G61" s="94"/>
      <c r="H61" s="94"/>
      <c r="I61" s="94"/>
      <c r="J61" s="94"/>
      <c r="K61" s="94"/>
    </row>
    <row r="62" spans="1:11" ht="30">
      <c r="A62" s="94"/>
      <c r="B62" s="56" t="s">
        <v>76</v>
      </c>
      <c r="C62" s="97"/>
      <c r="D62" s="97"/>
      <c r="E62" s="94"/>
      <c r="F62" s="94"/>
      <c r="G62" s="94"/>
      <c r="H62" s="94"/>
      <c r="I62" s="94"/>
      <c r="J62" s="94"/>
      <c r="K62" s="94"/>
    </row>
    <row r="63" spans="1:11" ht="30">
      <c r="A63" s="94"/>
      <c r="B63" s="56" t="s">
        <v>86</v>
      </c>
      <c r="C63" s="97"/>
      <c r="D63" s="97"/>
      <c r="E63" s="94"/>
      <c r="F63" s="94"/>
      <c r="G63" s="94"/>
      <c r="H63" s="94"/>
      <c r="I63" s="94"/>
      <c r="J63" s="94"/>
      <c r="K63" s="94"/>
    </row>
    <row r="64" spans="1:11">
      <c r="A64" s="95"/>
      <c r="B64" s="57" t="s">
        <v>87</v>
      </c>
      <c r="C64" s="98"/>
      <c r="D64" s="98"/>
      <c r="E64" s="95"/>
      <c r="F64" s="95"/>
      <c r="G64" s="95"/>
      <c r="H64" s="95"/>
      <c r="I64" s="95"/>
      <c r="J64" s="95"/>
      <c r="K64" s="95"/>
    </row>
    <row r="65" spans="1:11">
      <c r="A65" s="52"/>
      <c r="C65" s="52"/>
      <c r="D65" s="52"/>
      <c r="E65" s="52"/>
      <c r="F65" s="52"/>
      <c r="G65" s="53"/>
      <c r="H65" s="49" t="s">
        <v>22</v>
      </c>
      <c r="I65" s="50">
        <f>SUM(I46:I64)</f>
        <v>0</v>
      </c>
      <c r="J65" s="50">
        <f>SUM(J46:J64)</f>
        <v>0</v>
      </c>
      <c r="K65" s="50">
        <f>SUM(K46:K64)</f>
        <v>0</v>
      </c>
    </row>
    <row r="66" spans="1:11">
      <c r="A66" s="52"/>
      <c r="C66" s="52"/>
      <c r="D66" s="52"/>
      <c r="E66" s="52"/>
      <c r="F66" s="52"/>
      <c r="G66" s="53"/>
      <c r="H66" s="1"/>
    </row>
    <row r="67" spans="1:11">
      <c r="A67" s="52"/>
      <c r="B67" s="40" t="s">
        <v>26</v>
      </c>
      <c r="C67" s="52"/>
      <c r="D67" s="52"/>
      <c r="E67" s="52"/>
      <c r="F67" s="52"/>
      <c r="G67" s="53"/>
      <c r="H67" s="52"/>
      <c r="I67" s="52"/>
      <c r="J67" s="52"/>
      <c r="K67" s="52"/>
    </row>
    <row r="68" spans="1:11" ht="45">
      <c r="A68" s="41" t="s">
        <v>1</v>
      </c>
      <c r="B68" s="42" t="s">
        <v>2</v>
      </c>
      <c r="C68" s="41" t="s">
        <v>3</v>
      </c>
      <c r="D68" s="41" t="s">
        <v>4</v>
      </c>
      <c r="E68" s="41" t="s">
        <v>5</v>
      </c>
      <c r="F68" s="41" t="s">
        <v>6</v>
      </c>
      <c r="G68" s="41" t="s">
        <v>7</v>
      </c>
      <c r="H68" s="43" t="s">
        <v>8</v>
      </c>
      <c r="I68" s="43" t="s">
        <v>9</v>
      </c>
      <c r="J68" s="43" t="s">
        <v>10</v>
      </c>
      <c r="K68" s="43" t="s">
        <v>11</v>
      </c>
    </row>
    <row r="69" spans="1:11" ht="45">
      <c r="A69" s="44" t="s">
        <v>12</v>
      </c>
      <c r="B69" s="47" t="s">
        <v>57</v>
      </c>
      <c r="C69" s="58"/>
      <c r="D69" s="58"/>
      <c r="E69" s="58"/>
      <c r="F69" s="58"/>
      <c r="G69" s="44">
        <v>10</v>
      </c>
      <c r="H69" s="46"/>
      <c r="I69" s="46">
        <f t="shared" ref="I69:I79" si="11">(G69*H69)</f>
        <v>0</v>
      </c>
      <c r="J69" s="46">
        <f t="shared" ref="J69:J79" si="12">I69*8%</f>
        <v>0</v>
      </c>
      <c r="K69" s="46">
        <f t="shared" ref="K69:K79" si="13">I69*1.08</f>
        <v>0</v>
      </c>
    </row>
    <row r="70" spans="1:11" ht="45">
      <c r="A70" s="48" t="s">
        <v>13</v>
      </c>
      <c r="B70" s="47" t="s">
        <v>56</v>
      </c>
      <c r="C70" s="58"/>
      <c r="D70" s="58"/>
      <c r="E70" s="58"/>
      <c r="F70" s="58"/>
      <c r="G70" s="48">
        <v>720</v>
      </c>
      <c r="H70" s="15"/>
      <c r="I70" s="46">
        <f t="shared" si="11"/>
        <v>0</v>
      </c>
      <c r="J70" s="46">
        <f t="shared" si="12"/>
        <v>0</v>
      </c>
      <c r="K70" s="46">
        <f t="shared" si="13"/>
        <v>0</v>
      </c>
    </row>
    <row r="71" spans="1:11" ht="75">
      <c r="A71" s="44" t="s">
        <v>14</v>
      </c>
      <c r="B71" s="47" t="s">
        <v>55</v>
      </c>
      <c r="C71" s="58"/>
      <c r="D71" s="58"/>
      <c r="E71" s="58"/>
      <c r="F71" s="58"/>
      <c r="G71" s="44">
        <v>160</v>
      </c>
      <c r="H71" s="46"/>
      <c r="I71" s="46">
        <f t="shared" si="11"/>
        <v>0</v>
      </c>
      <c r="J71" s="46">
        <f t="shared" si="12"/>
        <v>0</v>
      </c>
      <c r="K71" s="46">
        <f t="shared" si="13"/>
        <v>0</v>
      </c>
    </row>
    <row r="72" spans="1:11" ht="45">
      <c r="A72" s="48" t="s">
        <v>16</v>
      </c>
      <c r="B72" s="47" t="s">
        <v>54</v>
      </c>
      <c r="C72" s="58"/>
      <c r="D72" s="58"/>
      <c r="E72" s="58"/>
      <c r="F72" s="58"/>
      <c r="G72" s="44">
        <v>5</v>
      </c>
      <c r="H72" s="46"/>
      <c r="I72" s="46">
        <f t="shared" si="11"/>
        <v>0</v>
      </c>
      <c r="J72" s="46">
        <f t="shared" si="12"/>
        <v>0</v>
      </c>
      <c r="K72" s="46">
        <f t="shared" si="13"/>
        <v>0</v>
      </c>
    </row>
    <row r="73" spans="1:11" ht="45">
      <c r="A73" s="44" t="s">
        <v>18</v>
      </c>
      <c r="B73" s="47" t="s">
        <v>53</v>
      </c>
      <c r="C73" s="58"/>
      <c r="D73" s="58"/>
      <c r="E73" s="58"/>
      <c r="F73" s="58"/>
      <c r="G73" s="44">
        <v>5</v>
      </c>
      <c r="H73" s="46"/>
      <c r="I73" s="46">
        <f t="shared" si="11"/>
        <v>0</v>
      </c>
      <c r="J73" s="46">
        <f t="shared" si="12"/>
        <v>0</v>
      </c>
      <c r="K73" s="46">
        <f t="shared" si="13"/>
        <v>0</v>
      </c>
    </row>
    <row r="74" spans="1:11" ht="45">
      <c r="A74" s="48" t="s">
        <v>20</v>
      </c>
      <c r="B74" s="47" t="s">
        <v>52</v>
      </c>
      <c r="C74" s="58"/>
      <c r="D74" s="58"/>
      <c r="E74" s="58"/>
      <c r="F74" s="58"/>
      <c r="G74" s="44">
        <v>5</v>
      </c>
      <c r="H74" s="46"/>
      <c r="I74" s="46">
        <f t="shared" si="11"/>
        <v>0</v>
      </c>
      <c r="J74" s="46">
        <f t="shared" si="12"/>
        <v>0</v>
      </c>
      <c r="K74" s="46">
        <f t="shared" si="13"/>
        <v>0</v>
      </c>
    </row>
    <row r="75" spans="1:11" ht="45">
      <c r="A75" s="44" t="s">
        <v>21</v>
      </c>
      <c r="B75" s="47" t="s">
        <v>51</v>
      </c>
      <c r="C75" s="58"/>
      <c r="D75" s="58"/>
      <c r="E75" s="58"/>
      <c r="F75" s="58"/>
      <c r="G75" s="44">
        <v>5</v>
      </c>
      <c r="H75" s="46"/>
      <c r="I75" s="46">
        <f t="shared" si="11"/>
        <v>0</v>
      </c>
      <c r="J75" s="46">
        <f t="shared" si="12"/>
        <v>0</v>
      </c>
      <c r="K75" s="46">
        <f t="shared" si="13"/>
        <v>0</v>
      </c>
    </row>
    <row r="76" spans="1:11" ht="45">
      <c r="A76" s="48" t="s">
        <v>23</v>
      </c>
      <c r="B76" s="47" t="s">
        <v>50</v>
      </c>
      <c r="C76" s="58"/>
      <c r="D76" s="58"/>
      <c r="E76" s="58"/>
      <c r="F76" s="58"/>
      <c r="G76" s="44">
        <v>5</v>
      </c>
      <c r="H76" s="46"/>
      <c r="I76" s="46">
        <f t="shared" si="11"/>
        <v>0</v>
      </c>
      <c r="J76" s="46">
        <f t="shared" si="12"/>
        <v>0</v>
      </c>
      <c r="K76" s="46">
        <f t="shared" si="13"/>
        <v>0</v>
      </c>
    </row>
    <row r="77" spans="1:11" ht="30">
      <c r="A77" s="44" t="s">
        <v>24</v>
      </c>
      <c r="B77" s="47" t="s">
        <v>49</v>
      </c>
      <c r="C77" s="58"/>
      <c r="D77" s="58"/>
      <c r="E77" s="58"/>
      <c r="F77" s="58"/>
      <c r="G77" s="44">
        <v>7</v>
      </c>
      <c r="H77" s="46"/>
      <c r="I77" s="46">
        <f t="shared" si="11"/>
        <v>0</v>
      </c>
      <c r="J77" s="46">
        <f t="shared" si="12"/>
        <v>0</v>
      </c>
      <c r="K77" s="46">
        <f t="shared" si="13"/>
        <v>0</v>
      </c>
    </row>
    <row r="78" spans="1:11" ht="30">
      <c r="A78" s="48" t="s">
        <v>25</v>
      </c>
      <c r="B78" s="47" t="s">
        <v>48</v>
      </c>
      <c r="C78" s="58"/>
      <c r="D78" s="58"/>
      <c r="E78" s="58"/>
      <c r="F78" s="58"/>
      <c r="G78" s="44">
        <v>7</v>
      </c>
      <c r="H78" s="46"/>
      <c r="I78" s="46">
        <f t="shared" si="11"/>
        <v>0</v>
      </c>
      <c r="J78" s="46">
        <f t="shared" si="12"/>
        <v>0</v>
      </c>
      <c r="K78" s="46">
        <f t="shared" si="13"/>
        <v>0</v>
      </c>
    </row>
    <row r="79" spans="1:11" ht="30">
      <c r="A79" s="44" t="s">
        <v>27</v>
      </c>
      <c r="B79" s="47" t="s">
        <v>47</v>
      </c>
      <c r="C79" s="58"/>
      <c r="D79" s="58"/>
      <c r="E79" s="58"/>
      <c r="F79" s="58"/>
      <c r="G79" s="44">
        <v>10</v>
      </c>
      <c r="H79" s="46"/>
      <c r="I79" s="46">
        <f t="shared" si="11"/>
        <v>0</v>
      </c>
      <c r="J79" s="46">
        <f t="shared" si="12"/>
        <v>0</v>
      </c>
      <c r="K79" s="46">
        <f t="shared" si="13"/>
        <v>0</v>
      </c>
    </row>
    <row r="80" spans="1:11">
      <c r="A80" s="52"/>
      <c r="C80" s="52"/>
      <c r="D80" s="52"/>
      <c r="E80" s="52"/>
      <c r="F80" s="52"/>
      <c r="G80" s="53"/>
      <c r="H80" s="49" t="s">
        <v>22</v>
      </c>
      <c r="I80" s="59">
        <f>SUM(I69:I79)</f>
        <v>0</v>
      </c>
      <c r="J80" s="59">
        <f>SUM(J69:J79)</f>
        <v>0</v>
      </c>
      <c r="K80" s="59">
        <f>SUM(K69:K79)</f>
        <v>0</v>
      </c>
    </row>
    <row r="81" spans="1:12">
      <c r="A81" s="52"/>
      <c r="C81" s="52"/>
      <c r="D81" s="52"/>
      <c r="E81" s="52"/>
      <c r="F81" s="52"/>
      <c r="G81" s="53"/>
      <c r="H81" s="1"/>
      <c r="I81" s="60"/>
      <c r="J81" s="60"/>
      <c r="K81" s="60"/>
    </row>
    <row r="82" spans="1:12">
      <c r="A82" s="52"/>
      <c r="C82" s="52"/>
      <c r="D82" s="52"/>
      <c r="E82" s="52"/>
      <c r="F82" s="52"/>
      <c r="G82" s="53"/>
      <c r="H82" s="1"/>
      <c r="I82" s="60"/>
      <c r="J82" s="60"/>
      <c r="K82" s="60"/>
    </row>
    <row r="83" spans="1:12">
      <c r="A83" s="52"/>
      <c r="B83" s="40" t="s">
        <v>119</v>
      </c>
      <c r="C83" s="52"/>
      <c r="D83" s="52"/>
      <c r="E83" s="52"/>
      <c r="F83" s="52"/>
      <c r="G83" s="53"/>
      <c r="H83" s="52"/>
      <c r="I83" s="52"/>
      <c r="J83" s="52"/>
      <c r="K83" s="52"/>
    </row>
    <row r="84" spans="1:12" ht="45">
      <c r="A84" s="41" t="s">
        <v>1</v>
      </c>
      <c r="B84" s="42" t="s">
        <v>2</v>
      </c>
      <c r="C84" s="41" t="s">
        <v>3</v>
      </c>
      <c r="D84" s="41" t="s">
        <v>4</v>
      </c>
      <c r="E84" s="41" t="s">
        <v>5</v>
      </c>
      <c r="F84" s="41" t="s">
        <v>6</v>
      </c>
      <c r="G84" s="41" t="s">
        <v>7</v>
      </c>
      <c r="H84" s="43" t="s">
        <v>8</v>
      </c>
      <c r="I84" s="43" t="s">
        <v>9</v>
      </c>
      <c r="J84" s="43" t="s">
        <v>10</v>
      </c>
      <c r="K84" s="43" t="s">
        <v>11</v>
      </c>
    </row>
    <row r="85" spans="1:12" ht="45">
      <c r="A85" s="44" t="s">
        <v>12</v>
      </c>
      <c r="B85" s="45" t="s">
        <v>93</v>
      </c>
      <c r="C85" s="44"/>
      <c r="D85" s="44"/>
      <c r="E85" s="44"/>
      <c r="F85" s="44"/>
      <c r="G85" s="44">
        <v>80</v>
      </c>
      <c r="H85" s="46"/>
      <c r="I85" s="46">
        <f>(G85*H85)</f>
        <v>0</v>
      </c>
      <c r="J85" s="46">
        <f>I85*8%</f>
        <v>0</v>
      </c>
      <c r="K85" s="46">
        <f>I85*1.08</f>
        <v>0</v>
      </c>
    </row>
    <row r="86" spans="1:12">
      <c r="H86" s="38"/>
      <c r="I86" s="38"/>
      <c r="J86" s="38"/>
      <c r="K86" s="38"/>
    </row>
    <row r="87" spans="1:12">
      <c r="H87" s="38"/>
      <c r="I87" s="38"/>
      <c r="J87" s="38"/>
      <c r="K87" s="38"/>
    </row>
    <row r="88" spans="1:12">
      <c r="B88" s="40" t="s">
        <v>125</v>
      </c>
      <c r="H88" s="38"/>
      <c r="I88" s="38"/>
      <c r="J88" s="38"/>
      <c r="K88" s="38"/>
    </row>
    <row r="89" spans="1:12" ht="45">
      <c r="A89" s="41" t="s">
        <v>1</v>
      </c>
      <c r="B89" s="42" t="s">
        <v>2</v>
      </c>
      <c r="C89" s="41" t="s">
        <v>3</v>
      </c>
      <c r="D89" s="41" t="s">
        <v>4</v>
      </c>
      <c r="E89" s="41" t="s">
        <v>5</v>
      </c>
      <c r="F89" s="41" t="s">
        <v>6</v>
      </c>
      <c r="G89" s="41" t="s">
        <v>7</v>
      </c>
      <c r="H89" s="43" t="s">
        <v>8</v>
      </c>
      <c r="I89" s="43" t="s">
        <v>9</v>
      </c>
      <c r="J89" s="43" t="s">
        <v>10</v>
      </c>
      <c r="K89" s="43" t="s">
        <v>11</v>
      </c>
    </row>
    <row r="90" spans="1:12" ht="93" customHeight="1">
      <c r="A90" s="44" t="s">
        <v>12</v>
      </c>
      <c r="B90" s="91" t="s">
        <v>151</v>
      </c>
      <c r="C90" s="44"/>
      <c r="D90" s="44"/>
      <c r="E90" s="44"/>
      <c r="F90" s="44"/>
      <c r="G90" s="44">
        <v>200</v>
      </c>
      <c r="H90" s="46"/>
      <c r="I90" s="46">
        <f>(G90*H90)</f>
        <v>0</v>
      </c>
      <c r="J90" s="46">
        <f>I90*8%</f>
        <v>0</v>
      </c>
      <c r="K90" s="46">
        <f>I90*1.08</f>
        <v>0</v>
      </c>
    </row>
    <row r="91" spans="1:12">
      <c r="A91" s="52"/>
      <c r="C91" s="52"/>
      <c r="D91" s="52"/>
      <c r="E91" s="52"/>
      <c r="F91" s="52"/>
      <c r="G91" s="52"/>
      <c r="H91" s="52"/>
      <c r="I91" s="52"/>
      <c r="J91" s="52"/>
      <c r="K91" s="52"/>
      <c r="L91" s="52"/>
    </row>
    <row r="92" spans="1:12">
      <c r="A92" s="52"/>
      <c r="C92" s="52"/>
      <c r="D92" s="52"/>
      <c r="E92" s="52"/>
      <c r="F92" s="52"/>
      <c r="G92" s="53"/>
      <c r="H92" s="52"/>
      <c r="I92" s="52"/>
      <c r="J92" s="52"/>
      <c r="K92" s="52"/>
    </row>
    <row r="93" spans="1:12">
      <c r="A93" s="52"/>
      <c r="C93" s="52"/>
      <c r="D93" s="52"/>
      <c r="E93" s="52"/>
      <c r="F93" s="52"/>
      <c r="G93" s="53"/>
      <c r="H93" s="52"/>
      <c r="I93" s="52"/>
      <c r="J93" s="52"/>
      <c r="K93" s="52"/>
    </row>
    <row r="94" spans="1:12">
      <c r="A94" s="52"/>
      <c r="B94" s="40" t="s">
        <v>126</v>
      </c>
      <c r="C94" s="52"/>
      <c r="D94" s="52"/>
      <c r="E94" s="52"/>
      <c r="F94" s="52"/>
      <c r="G94" s="53"/>
      <c r="H94" s="52"/>
      <c r="I94" s="52"/>
      <c r="J94" s="52"/>
      <c r="K94" s="52"/>
    </row>
    <row r="95" spans="1:12" ht="45">
      <c r="A95" s="41" t="s">
        <v>1</v>
      </c>
      <c r="B95" s="42" t="s">
        <v>2</v>
      </c>
      <c r="C95" s="41" t="s">
        <v>3</v>
      </c>
      <c r="D95" s="41" t="s">
        <v>4</v>
      </c>
      <c r="E95" s="41" t="s">
        <v>5</v>
      </c>
      <c r="F95" s="41" t="s">
        <v>6</v>
      </c>
      <c r="G95" s="41" t="s">
        <v>7</v>
      </c>
      <c r="H95" s="43" t="s">
        <v>8</v>
      </c>
      <c r="I95" s="43" t="s">
        <v>9</v>
      </c>
      <c r="J95" s="43" t="s">
        <v>10</v>
      </c>
      <c r="K95" s="43" t="s">
        <v>11</v>
      </c>
    </row>
    <row r="96" spans="1:12" ht="75">
      <c r="A96" s="12" t="s">
        <v>12</v>
      </c>
      <c r="B96" s="13" t="s">
        <v>144</v>
      </c>
      <c r="C96" s="12"/>
      <c r="D96" s="12"/>
      <c r="E96" s="12"/>
      <c r="F96" s="12"/>
      <c r="G96" s="62">
        <v>2</v>
      </c>
      <c r="H96" s="61"/>
      <c r="I96" s="61">
        <f t="shared" ref="I96:I107" si="14">G96*H96</f>
        <v>0</v>
      </c>
      <c r="J96" s="61">
        <f t="shared" ref="J96:J107" si="15">I96*8%</f>
        <v>0</v>
      </c>
      <c r="K96" s="61">
        <f t="shared" ref="K96:K107" si="16">I96*1.08</f>
        <v>0</v>
      </c>
    </row>
    <row r="97" spans="1:12" ht="30">
      <c r="A97" s="12" t="s">
        <v>13</v>
      </c>
      <c r="B97" s="13" t="s">
        <v>46</v>
      </c>
      <c r="C97" s="12"/>
      <c r="D97" s="12"/>
      <c r="E97" s="12"/>
      <c r="F97" s="12"/>
      <c r="G97" s="62">
        <v>2</v>
      </c>
      <c r="H97" s="61"/>
      <c r="I97" s="61">
        <f t="shared" si="14"/>
        <v>0</v>
      </c>
      <c r="J97" s="61">
        <f t="shared" si="15"/>
        <v>0</v>
      </c>
      <c r="K97" s="61">
        <f t="shared" si="16"/>
        <v>0</v>
      </c>
    </row>
    <row r="98" spans="1:12" ht="30">
      <c r="A98" s="12" t="s">
        <v>14</v>
      </c>
      <c r="B98" s="13" t="s">
        <v>45</v>
      </c>
      <c r="C98" s="12"/>
      <c r="D98" s="12"/>
      <c r="E98" s="12"/>
      <c r="F98" s="12"/>
      <c r="G98" s="62">
        <v>2</v>
      </c>
      <c r="H98" s="61"/>
      <c r="I98" s="61">
        <f t="shared" si="14"/>
        <v>0</v>
      </c>
      <c r="J98" s="61">
        <f t="shared" si="15"/>
        <v>0</v>
      </c>
      <c r="K98" s="61">
        <f t="shared" si="16"/>
        <v>0</v>
      </c>
    </row>
    <row r="99" spans="1:12" ht="30">
      <c r="A99" s="12" t="s">
        <v>16</v>
      </c>
      <c r="B99" s="13" t="s">
        <v>44</v>
      </c>
      <c r="C99" s="12"/>
      <c r="D99" s="12"/>
      <c r="E99" s="12"/>
      <c r="F99" s="12"/>
      <c r="G99" s="62">
        <v>2</v>
      </c>
      <c r="H99" s="61"/>
      <c r="I99" s="61">
        <f t="shared" si="14"/>
        <v>0</v>
      </c>
      <c r="J99" s="61">
        <f t="shared" si="15"/>
        <v>0</v>
      </c>
      <c r="K99" s="61">
        <f t="shared" si="16"/>
        <v>0</v>
      </c>
    </row>
    <row r="100" spans="1:12" ht="60">
      <c r="A100" s="12" t="s">
        <v>18</v>
      </c>
      <c r="B100" s="13" t="s">
        <v>145</v>
      </c>
      <c r="C100" s="12"/>
      <c r="D100" s="12"/>
      <c r="E100" s="12"/>
      <c r="F100" s="12"/>
      <c r="G100" s="62">
        <v>420</v>
      </c>
      <c r="H100" s="61"/>
      <c r="I100" s="61">
        <f t="shared" si="14"/>
        <v>0</v>
      </c>
      <c r="J100" s="61">
        <f t="shared" si="15"/>
        <v>0</v>
      </c>
      <c r="K100" s="61">
        <f t="shared" si="16"/>
        <v>0</v>
      </c>
    </row>
    <row r="101" spans="1:12" ht="30">
      <c r="A101" s="12" t="s">
        <v>20</v>
      </c>
      <c r="B101" s="13" t="s">
        <v>43</v>
      </c>
      <c r="C101" s="12"/>
      <c r="D101" s="12"/>
      <c r="E101" s="12"/>
      <c r="F101" s="12"/>
      <c r="G101" s="62">
        <v>30</v>
      </c>
      <c r="H101" s="61"/>
      <c r="I101" s="61">
        <f t="shared" si="14"/>
        <v>0</v>
      </c>
      <c r="J101" s="61">
        <f t="shared" si="15"/>
        <v>0</v>
      </c>
      <c r="K101" s="61">
        <f t="shared" si="16"/>
        <v>0</v>
      </c>
    </row>
    <row r="102" spans="1:12" ht="60">
      <c r="A102" s="12" t="s">
        <v>21</v>
      </c>
      <c r="B102" s="13" t="s">
        <v>146</v>
      </c>
      <c r="C102" s="12"/>
      <c r="D102" s="12"/>
      <c r="E102" s="12"/>
      <c r="F102" s="12"/>
      <c r="G102" s="62">
        <v>400</v>
      </c>
      <c r="H102" s="61"/>
      <c r="I102" s="61">
        <f t="shared" si="14"/>
        <v>0</v>
      </c>
      <c r="J102" s="61">
        <f t="shared" si="15"/>
        <v>0</v>
      </c>
      <c r="K102" s="61">
        <f t="shared" si="16"/>
        <v>0</v>
      </c>
    </row>
    <row r="103" spans="1:12" ht="60">
      <c r="A103" s="12" t="s">
        <v>23</v>
      </c>
      <c r="B103" s="13" t="s">
        <v>147</v>
      </c>
      <c r="C103" s="12"/>
      <c r="D103" s="12"/>
      <c r="E103" s="12"/>
      <c r="F103" s="12"/>
      <c r="G103" s="62">
        <v>60</v>
      </c>
      <c r="H103" s="61"/>
      <c r="I103" s="61">
        <f t="shared" si="14"/>
        <v>0</v>
      </c>
      <c r="J103" s="61">
        <f t="shared" si="15"/>
        <v>0</v>
      </c>
      <c r="K103" s="61">
        <f t="shared" si="16"/>
        <v>0</v>
      </c>
    </row>
    <row r="104" spans="1:12" ht="75">
      <c r="A104" s="12" t="s">
        <v>24</v>
      </c>
      <c r="B104" s="13" t="s">
        <v>148</v>
      </c>
      <c r="C104" s="12"/>
      <c r="D104" s="12"/>
      <c r="E104" s="12"/>
      <c r="F104" s="12"/>
      <c r="G104" s="62">
        <v>2</v>
      </c>
      <c r="H104" s="61"/>
      <c r="I104" s="61">
        <f t="shared" si="14"/>
        <v>0</v>
      </c>
      <c r="J104" s="61">
        <f t="shared" si="15"/>
        <v>0</v>
      </c>
      <c r="K104" s="61">
        <f t="shared" si="16"/>
        <v>0</v>
      </c>
    </row>
    <row r="105" spans="1:12" ht="30">
      <c r="A105" s="12" t="s">
        <v>25</v>
      </c>
      <c r="B105" s="13" t="s">
        <v>42</v>
      </c>
      <c r="C105" s="12"/>
      <c r="D105" s="12"/>
      <c r="E105" s="12"/>
      <c r="F105" s="12"/>
      <c r="G105" s="62">
        <v>2</v>
      </c>
      <c r="H105" s="61"/>
      <c r="I105" s="61">
        <f t="shared" si="14"/>
        <v>0</v>
      </c>
      <c r="J105" s="61">
        <f t="shared" si="15"/>
        <v>0</v>
      </c>
      <c r="K105" s="61">
        <f t="shared" si="16"/>
        <v>0</v>
      </c>
    </row>
    <row r="106" spans="1:12" ht="30">
      <c r="A106" s="12" t="s">
        <v>27</v>
      </c>
      <c r="B106" s="13" t="s">
        <v>41</v>
      </c>
      <c r="C106" s="12"/>
      <c r="D106" s="12"/>
      <c r="E106" s="12"/>
      <c r="F106" s="12"/>
      <c r="G106" s="62">
        <v>2</v>
      </c>
      <c r="H106" s="61"/>
      <c r="I106" s="61">
        <f t="shared" si="14"/>
        <v>0</v>
      </c>
      <c r="J106" s="61">
        <f t="shared" si="15"/>
        <v>0</v>
      </c>
      <c r="K106" s="61">
        <f t="shared" si="16"/>
        <v>0</v>
      </c>
    </row>
    <row r="107" spans="1:12" ht="30">
      <c r="A107" s="12" t="s">
        <v>28</v>
      </c>
      <c r="B107" s="13" t="s">
        <v>40</v>
      </c>
      <c r="C107" s="12"/>
      <c r="D107" s="12"/>
      <c r="E107" s="12"/>
      <c r="F107" s="12"/>
      <c r="G107" s="62">
        <v>2</v>
      </c>
      <c r="H107" s="61"/>
      <c r="I107" s="61">
        <f t="shared" si="14"/>
        <v>0</v>
      </c>
      <c r="J107" s="61">
        <f t="shared" si="15"/>
        <v>0</v>
      </c>
      <c r="K107" s="61">
        <f t="shared" si="16"/>
        <v>0</v>
      </c>
    </row>
    <row r="108" spans="1:12">
      <c r="A108" s="52"/>
      <c r="C108" s="52"/>
      <c r="D108" s="52"/>
      <c r="E108" s="52"/>
      <c r="F108" s="52"/>
      <c r="G108" s="53"/>
      <c r="H108" s="43" t="s">
        <v>22</v>
      </c>
      <c r="I108" s="61">
        <f>SUM(I96:I107)</f>
        <v>0</v>
      </c>
      <c r="J108" s="61">
        <f>SUM(J96:J107)</f>
        <v>0</v>
      </c>
      <c r="K108" s="61">
        <f>SUM(K96:K107)</f>
        <v>0</v>
      </c>
    </row>
    <row r="109" spans="1:12">
      <c r="A109" s="52"/>
      <c r="C109" s="52"/>
      <c r="D109" s="52"/>
      <c r="E109" s="52"/>
      <c r="F109" s="52"/>
      <c r="G109" s="53"/>
      <c r="H109" s="52"/>
      <c r="I109" s="52"/>
      <c r="J109" s="52"/>
      <c r="K109" s="52"/>
      <c r="L109" s="52"/>
    </row>
    <row r="110" spans="1:12">
      <c r="A110" s="18"/>
      <c r="B110" s="63"/>
      <c r="C110" s="18"/>
      <c r="D110" s="18"/>
      <c r="E110" s="18"/>
      <c r="F110" s="18"/>
      <c r="G110" s="18"/>
      <c r="H110" s="20"/>
      <c r="I110" s="20"/>
      <c r="J110" s="20"/>
      <c r="K110" s="20"/>
      <c r="L110" s="52"/>
    </row>
    <row r="111" spans="1:12">
      <c r="A111" s="18"/>
      <c r="B111" s="19" t="s">
        <v>127</v>
      </c>
      <c r="C111" s="18"/>
      <c r="D111" s="18"/>
      <c r="E111" s="18"/>
      <c r="F111" s="18"/>
      <c r="G111" s="18"/>
      <c r="H111" s="20"/>
      <c r="I111" s="20"/>
      <c r="J111" s="20"/>
      <c r="K111" s="20"/>
      <c r="L111" s="2"/>
    </row>
    <row r="112" spans="1:12" ht="45">
      <c r="A112" s="4" t="s">
        <v>1</v>
      </c>
      <c r="B112" s="64" t="s">
        <v>2</v>
      </c>
      <c r="C112" s="4" t="s">
        <v>3</v>
      </c>
      <c r="D112" s="4" t="s">
        <v>4</v>
      </c>
      <c r="E112" s="4" t="s">
        <v>5</v>
      </c>
      <c r="F112" s="4" t="s">
        <v>6</v>
      </c>
      <c r="G112" s="4" t="s">
        <v>7</v>
      </c>
      <c r="H112" s="5" t="s">
        <v>8</v>
      </c>
      <c r="I112" s="5" t="s">
        <v>9</v>
      </c>
      <c r="J112" s="5" t="s">
        <v>10</v>
      </c>
      <c r="K112" s="5" t="s">
        <v>11</v>
      </c>
      <c r="L112" s="4" t="s">
        <v>58</v>
      </c>
    </row>
    <row r="113" spans="1:12" ht="225">
      <c r="A113" s="8" t="s">
        <v>12</v>
      </c>
      <c r="B113" s="13" t="s">
        <v>150</v>
      </c>
      <c r="C113" s="7"/>
      <c r="D113" s="7"/>
      <c r="E113" s="7"/>
      <c r="F113" s="7"/>
      <c r="G113" s="8">
        <v>150</v>
      </c>
      <c r="H113" s="9"/>
      <c r="I113" s="10"/>
      <c r="J113" s="10"/>
      <c r="K113" s="10"/>
      <c r="L113" s="7"/>
    </row>
    <row r="114" spans="1:12">
      <c r="A114" s="2"/>
      <c r="B114" s="65"/>
      <c r="C114" s="2"/>
      <c r="D114" s="2"/>
      <c r="E114" s="2"/>
      <c r="F114" s="2"/>
      <c r="G114" s="66"/>
      <c r="H114" s="5" t="s">
        <v>22</v>
      </c>
      <c r="I114" s="11"/>
      <c r="J114" s="11"/>
      <c r="K114" s="11"/>
      <c r="L114" s="2"/>
    </row>
    <row r="117" spans="1:12">
      <c r="B117" s="19" t="s">
        <v>128</v>
      </c>
    </row>
    <row r="118" spans="1:12" ht="45">
      <c r="A118" s="4" t="s">
        <v>1</v>
      </c>
      <c r="B118" s="67" t="s">
        <v>2</v>
      </c>
      <c r="C118" s="4" t="s">
        <v>3</v>
      </c>
      <c r="D118" s="4" t="s">
        <v>4</v>
      </c>
      <c r="E118" s="4" t="s">
        <v>5</v>
      </c>
      <c r="F118" s="4" t="s">
        <v>6</v>
      </c>
      <c r="G118" s="4" t="s">
        <v>7</v>
      </c>
      <c r="H118" s="5" t="s">
        <v>8</v>
      </c>
      <c r="I118" s="5" t="s">
        <v>9</v>
      </c>
      <c r="J118" s="5" t="s">
        <v>10</v>
      </c>
      <c r="K118" s="5" t="s">
        <v>11</v>
      </c>
      <c r="L118" s="4" t="s">
        <v>58</v>
      </c>
    </row>
    <row r="119" spans="1:12" ht="30">
      <c r="A119" s="68" t="s">
        <v>12</v>
      </c>
      <c r="B119" s="69" t="s">
        <v>60</v>
      </c>
      <c r="C119" s="12"/>
      <c r="D119" s="12"/>
      <c r="E119" s="12"/>
      <c r="F119" s="12"/>
      <c r="G119" s="44">
        <v>120</v>
      </c>
      <c r="H119" s="46"/>
      <c r="I119" s="46">
        <f>G119*H119</f>
        <v>0</v>
      </c>
      <c r="J119" s="46">
        <f>I119*8%</f>
        <v>0</v>
      </c>
      <c r="K119" s="46">
        <f>I119*1.08</f>
        <v>0</v>
      </c>
      <c r="L119" s="12"/>
    </row>
    <row r="120" spans="1:12">
      <c r="H120" s="38"/>
      <c r="I120" s="38"/>
      <c r="J120" s="38"/>
      <c r="K120" s="38"/>
    </row>
    <row r="121" spans="1:12">
      <c r="H121" s="1"/>
      <c r="I121" s="60"/>
      <c r="J121" s="60"/>
      <c r="K121" s="60"/>
    </row>
    <row r="122" spans="1:12">
      <c r="H122" s="1"/>
      <c r="I122" s="60"/>
      <c r="J122" s="60"/>
      <c r="K122" s="60"/>
    </row>
    <row r="123" spans="1:12">
      <c r="B123" s="19" t="s">
        <v>129</v>
      </c>
    </row>
    <row r="124" spans="1:12" ht="45">
      <c r="A124" s="4" t="s">
        <v>1</v>
      </c>
      <c r="B124" s="67" t="s">
        <v>2</v>
      </c>
      <c r="C124" s="4" t="s">
        <v>3</v>
      </c>
      <c r="D124" s="4" t="s">
        <v>4</v>
      </c>
      <c r="E124" s="4" t="s">
        <v>5</v>
      </c>
      <c r="F124" s="4" t="s">
        <v>6</v>
      </c>
      <c r="G124" s="4" t="s">
        <v>7</v>
      </c>
      <c r="H124" s="5" t="s">
        <v>8</v>
      </c>
      <c r="I124" s="5" t="s">
        <v>9</v>
      </c>
      <c r="J124" s="5" t="s">
        <v>10</v>
      </c>
      <c r="K124" s="5" t="s">
        <v>11</v>
      </c>
      <c r="L124" s="4" t="s">
        <v>58</v>
      </c>
    </row>
    <row r="125" spans="1:12" ht="30">
      <c r="A125" s="70" t="s">
        <v>12</v>
      </c>
      <c r="B125" s="71" t="s">
        <v>61</v>
      </c>
      <c r="C125" s="12"/>
      <c r="D125" s="12"/>
      <c r="E125" s="12"/>
      <c r="F125" s="12"/>
      <c r="G125" s="44">
        <v>350</v>
      </c>
      <c r="H125" s="46"/>
      <c r="I125" s="46">
        <f>(G125*H125)</f>
        <v>0</v>
      </c>
      <c r="J125" s="46">
        <f>I125*8%</f>
        <v>0</v>
      </c>
      <c r="K125" s="46">
        <f>I125*1.08</f>
        <v>0</v>
      </c>
      <c r="L125" s="12"/>
    </row>
    <row r="126" spans="1:12" ht="30">
      <c r="A126" s="70" t="s">
        <v>13</v>
      </c>
      <c r="B126" s="71" t="s">
        <v>62</v>
      </c>
      <c r="C126" s="12"/>
      <c r="D126" s="12"/>
      <c r="E126" s="12"/>
      <c r="F126" s="12"/>
      <c r="G126" s="44">
        <v>700</v>
      </c>
      <c r="H126" s="46"/>
      <c r="I126" s="46">
        <f>(G126*H126)</f>
        <v>0</v>
      </c>
      <c r="J126" s="46">
        <f>I126*8%</f>
        <v>0</v>
      </c>
      <c r="K126" s="46">
        <f>I126*1.08</f>
        <v>0</v>
      </c>
      <c r="L126" s="12"/>
    </row>
    <row r="127" spans="1:12">
      <c r="A127" s="72"/>
      <c r="B127" s="73"/>
      <c r="H127" s="43" t="s">
        <v>22</v>
      </c>
      <c r="I127" s="61">
        <f>SUM(I125:I126)</f>
        <v>0</v>
      </c>
      <c r="J127" s="61">
        <f>SUM(J125:J126)</f>
        <v>0</v>
      </c>
      <c r="K127" s="61">
        <f>SUM(K125:K126)</f>
        <v>0</v>
      </c>
    </row>
    <row r="128" spans="1:12">
      <c r="H128" s="38"/>
      <c r="I128" s="38"/>
      <c r="J128" s="38"/>
      <c r="K128" s="38"/>
    </row>
    <row r="129" spans="1:13">
      <c r="H129" s="1"/>
      <c r="I129" s="60"/>
      <c r="J129" s="60"/>
      <c r="K129" s="60"/>
    </row>
    <row r="130" spans="1:13">
      <c r="B130" s="19" t="s">
        <v>130</v>
      </c>
      <c r="H130" s="1"/>
      <c r="I130" s="60"/>
      <c r="J130" s="60"/>
      <c r="K130" s="60"/>
    </row>
    <row r="131" spans="1:13" ht="45">
      <c r="A131" s="4" t="s">
        <v>1</v>
      </c>
      <c r="B131" s="67" t="s">
        <v>2</v>
      </c>
      <c r="C131" s="4" t="s">
        <v>3</v>
      </c>
      <c r="D131" s="4" t="s">
        <v>4</v>
      </c>
      <c r="E131" s="4" t="s">
        <v>5</v>
      </c>
      <c r="F131" s="4" t="s">
        <v>6</v>
      </c>
      <c r="G131" s="4" t="s">
        <v>7</v>
      </c>
      <c r="H131" s="5" t="s">
        <v>8</v>
      </c>
      <c r="I131" s="5" t="s">
        <v>9</v>
      </c>
      <c r="J131" s="5" t="s">
        <v>10</v>
      </c>
      <c r="K131" s="5" t="s">
        <v>11</v>
      </c>
      <c r="L131" s="4" t="s">
        <v>58</v>
      </c>
    </row>
    <row r="132" spans="1:13">
      <c r="A132" s="70" t="s">
        <v>12</v>
      </c>
      <c r="B132" s="74" t="s">
        <v>92</v>
      </c>
      <c r="C132" s="12"/>
      <c r="D132" s="12"/>
      <c r="E132" s="12"/>
      <c r="F132" s="12"/>
      <c r="G132" s="44">
        <v>75</v>
      </c>
      <c r="H132" s="46"/>
      <c r="I132" s="46">
        <f>(G132*H132)</f>
        <v>0</v>
      </c>
      <c r="J132" s="46">
        <f>I132*8%</f>
        <v>0</v>
      </c>
      <c r="K132" s="46">
        <f>I132*1.08</f>
        <v>0</v>
      </c>
      <c r="L132" s="12"/>
    </row>
    <row r="133" spans="1:13">
      <c r="H133" s="38"/>
      <c r="I133" s="38"/>
      <c r="J133" s="38"/>
      <c r="K133" s="38"/>
    </row>
    <row r="134" spans="1:13">
      <c r="H134" s="38"/>
      <c r="I134" s="38"/>
      <c r="J134" s="38"/>
      <c r="K134" s="38"/>
    </row>
    <row r="135" spans="1:13">
      <c r="B135" s="19" t="s">
        <v>131</v>
      </c>
      <c r="H135" s="38"/>
      <c r="I135" s="38"/>
      <c r="J135" s="38"/>
      <c r="K135" s="38"/>
    </row>
    <row r="136" spans="1:13" ht="45">
      <c r="A136" s="4" t="s">
        <v>1</v>
      </c>
      <c r="B136" s="67" t="s">
        <v>2</v>
      </c>
      <c r="C136" s="4" t="s">
        <v>3</v>
      </c>
      <c r="D136" s="4" t="s">
        <v>4</v>
      </c>
      <c r="E136" s="4" t="s">
        <v>5</v>
      </c>
      <c r="F136" s="4" t="s">
        <v>6</v>
      </c>
      <c r="G136" s="4" t="s">
        <v>7</v>
      </c>
      <c r="H136" s="5" t="s">
        <v>8</v>
      </c>
      <c r="I136" s="5" t="s">
        <v>9</v>
      </c>
      <c r="J136" s="5" t="s">
        <v>10</v>
      </c>
      <c r="K136" s="5" t="s">
        <v>11</v>
      </c>
      <c r="L136" s="4" t="s">
        <v>58</v>
      </c>
    </row>
    <row r="137" spans="1:13" ht="60">
      <c r="A137" s="70" t="s">
        <v>12</v>
      </c>
      <c r="B137" s="75" t="s">
        <v>63</v>
      </c>
      <c r="C137" s="12"/>
      <c r="D137" s="12"/>
      <c r="E137" s="12"/>
      <c r="F137" s="12"/>
      <c r="G137" s="44">
        <v>80</v>
      </c>
      <c r="H137" s="46"/>
      <c r="I137" s="46">
        <f>(G137*H137)</f>
        <v>0</v>
      </c>
      <c r="J137" s="46">
        <f>I137*8%</f>
        <v>0</v>
      </c>
      <c r="K137" s="46">
        <f>I137*1.08</f>
        <v>0</v>
      </c>
      <c r="L137" s="12"/>
    </row>
    <row r="138" spans="1:13">
      <c r="C138" s="52"/>
      <c r="D138" s="52"/>
      <c r="E138" s="52"/>
      <c r="F138" s="52"/>
      <c r="G138" s="52"/>
      <c r="H138" s="52"/>
      <c r="I138" s="52"/>
      <c r="J138" s="52"/>
      <c r="K138" s="52"/>
      <c r="L138" s="52"/>
      <c r="M138" s="52"/>
    </row>
    <row r="139" spans="1:13">
      <c r="C139" s="52"/>
      <c r="D139" s="52"/>
      <c r="E139" s="52"/>
      <c r="F139" s="52"/>
      <c r="G139" s="53"/>
      <c r="H139" s="1"/>
      <c r="I139" s="60"/>
      <c r="J139" s="60"/>
      <c r="K139" s="60"/>
      <c r="L139" s="52"/>
    </row>
    <row r="140" spans="1:13">
      <c r="H140" s="38"/>
      <c r="I140" s="38"/>
      <c r="J140" s="38"/>
      <c r="K140" s="38"/>
    </row>
    <row r="141" spans="1:13">
      <c r="B141" s="19" t="s">
        <v>132</v>
      </c>
      <c r="H141" s="38"/>
      <c r="I141" s="38"/>
      <c r="J141" s="38"/>
      <c r="K141" s="38"/>
    </row>
    <row r="142" spans="1:13" ht="45">
      <c r="A142" s="4" t="s">
        <v>1</v>
      </c>
      <c r="B142" s="67" t="s">
        <v>2</v>
      </c>
      <c r="C142" s="4" t="s">
        <v>3</v>
      </c>
      <c r="D142" s="4" t="s">
        <v>4</v>
      </c>
      <c r="E142" s="76" t="s">
        <v>5</v>
      </c>
      <c r="F142" s="77" t="s">
        <v>6</v>
      </c>
      <c r="G142" s="4" t="s">
        <v>7</v>
      </c>
      <c r="H142" s="5" t="s">
        <v>8</v>
      </c>
      <c r="I142" s="5" t="s">
        <v>9</v>
      </c>
      <c r="J142" s="5" t="s">
        <v>10</v>
      </c>
      <c r="K142" s="5" t="s">
        <v>11</v>
      </c>
      <c r="L142" s="4" t="s">
        <v>58</v>
      </c>
    </row>
    <row r="143" spans="1:13" ht="45">
      <c r="A143" s="102" t="s">
        <v>12</v>
      </c>
      <c r="B143" s="78" t="s">
        <v>64</v>
      </c>
      <c r="C143" s="96"/>
      <c r="D143" s="96"/>
      <c r="E143" s="96"/>
      <c r="F143" s="96"/>
      <c r="G143" s="93">
        <v>350</v>
      </c>
      <c r="H143" s="93"/>
      <c r="I143" s="99">
        <f>(G143*H143)</f>
        <v>0</v>
      </c>
      <c r="J143" s="99">
        <f>I143*8%</f>
        <v>0</v>
      </c>
      <c r="K143" s="99">
        <f>I143*1.08</f>
        <v>0</v>
      </c>
      <c r="L143" s="79"/>
    </row>
    <row r="144" spans="1:13" ht="45">
      <c r="A144" s="103"/>
      <c r="B144" s="80" t="s">
        <v>65</v>
      </c>
      <c r="C144" s="97"/>
      <c r="D144" s="97"/>
      <c r="E144" s="97"/>
      <c r="F144" s="97"/>
      <c r="G144" s="94"/>
      <c r="H144" s="94"/>
      <c r="I144" s="100"/>
      <c r="J144" s="100"/>
      <c r="K144" s="100"/>
      <c r="L144" s="81"/>
    </row>
    <row r="145" spans="1:12" ht="30">
      <c r="A145" s="103"/>
      <c r="B145" s="80" t="s">
        <v>66</v>
      </c>
      <c r="C145" s="97"/>
      <c r="D145" s="97"/>
      <c r="E145" s="97"/>
      <c r="F145" s="97"/>
      <c r="G145" s="94"/>
      <c r="H145" s="94"/>
      <c r="I145" s="100"/>
      <c r="J145" s="100"/>
      <c r="K145" s="100"/>
      <c r="L145" s="81"/>
    </row>
    <row r="146" spans="1:12">
      <c r="A146" s="103"/>
      <c r="B146" s="80" t="s">
        <v>67</v>
      </c>
      <c r="C146" s="97"/>
      <c r="D146" s="97"/>
      <c r="E146" s="97"/>
      <c r="F146" s="97"/>
      <c r="G146" s="94"/>
      <c r="H146" s="94"/>
      <c r="I146" s="100"/>
      <c r="J146" s="100"/>
      <c r="K146" s="100"/>
      <c r="L146" s="81"/>
    </row>
    <row r="147" spans="1:12">
      <c r="A147" s="103"/>
      <c r="B147" s="80" t="s">
        <v>68</v>
      </c>
      <c r="C147" s="97"/>
      <c r="D147" s="97"/>
      <c r="E147" s="97"/>
      <c r="F147" s="97"/>
      <c r="G147" s="94"/>
      <c r="H147" s="94"/>
      <c r="I147" s="100"/>
      <c r="J147" s="100"/>
      <c r="K147" s="100"/>
      <c r="L147" s="81"/>
    </row>
    <row r="148" spans="1:12" ht="30">
      <c r="A148" s="104"/>
      <c r="B148" s="82" t="s">
        <v>69</v>
      </c>
      <c r="C148" s="98"/>
      <c r="D148" s="98"/>
      <c r="E148" s="98"/>
      <c r="F148" s="98"/>
      <c r="G148" s="95"/>
      <c r="H148" s="95"/>
      <c r="I148" s="101"/>
      <c r="J148" s="101"/>
      <c r="K148" s="101"/>
      <c r="L148" s="83"/>
    </row>
    <row r="150" spans="1:12">
      <c r="H150" s="38"/>
      <c r="I150" s="38"/>
      <c r="J150" s="38"/>
      <c r="K150" s="38"/>
    </row>
    <row r="151" spans="1:12">
      <c r="A151" s="72"/>
      <c r="B151" s="19" t="s">
        <v>133</v>
      </c>
    </row>
    <row r="152" spans="1:12" ht="45">
      <c r="A152" s="84" t="s">
        <v>59</v>
      </c>
      <c r="B152" s="85" t="s">
        <v>2</v>
      </c>
      <c r="C152" s="4" t="s">
        <v>3</v>
      </c>
      <c r="D152" s="4" t="s">
        <v>4</v>
      </c>
      <c r="E152" s="4" t="s">
        <v>5</v>
      </c>
      <c r="F152" s="4" t="s">
        <v>6</v>
      </c>
      <c r="G152" s="4" t="s">
        <v>7</v>
      </c>
      <c r="H152" s="5" t="s">
        <v>8</v>
      </c>
      <c r="I152" s="5" t="s">
        <v>9</v>
      </c>
      <c r="J152" s="5" t="s">
        <v>10</v>
      </c>
      <c r="K152" s="5" t="s">
        <v>11</v>
      </c>
      <c r="L152" s="4" t="s">
        <v>58</v>
      </c>
    </row>
    <row r="153" spans="1:12" ht="240">
      <c r="A153" s="84">
        <v>1</v>
      </c>
      <c r="B153" s="86" t="s">
        <v>70</v>
      </c>
      <c r="C153" s="12"/>
      <c r="D153" s="12"/>
      <c r="E153" s="12"/>
      <c r="F153" s="12"/>
      <c r="G153" s="44">
        <v>40</v>
      </c>
      <c r="H153" s="44"/>
      <c r="I153" s="44">
        <f>G153*H153</f>
        <v>0</v>
      </c>
      <c r="J153" s="46">
        <f>I153*8%</f>
        <v>0</v>
      </c>
      <c r="K153" s="46">
        <f>I153+J153</f>
        <v>0</v>
      </c>
      <c r="L153" s="12"/>
    </row>
    <row r="155" spans="1:12">
      <c r="H155" s="38"/>
      <c r="I155" s="38"/>
      <c r="J155" s="38"/>
      <c r="K155" s="38"/>
    </row>
    <row r="156" spans="1:12">
      <c r="B156" s="40" t="s">
        <v>134</v>
      </c>
    </row>
    <row r="157" spans="1:12" ht="45">
      <c r="A157" s="41" t="s">
        <v>1</v>
      </c>
      <c r="B157" s="42" t="s">
        <v>2</v>
      </c>
      <c r="C157" s="41" t="s">
        <v>3</v>
      </c>
      <c r="D157" s="41" t="s">
        <v>4</v>
      </c>
      <c r="E157" s="41" t="s">
        <v>5</v>
      </c>
      <c r="F157" s="41" t="s">
        <v>6</v>
      </c>
      <c r="G157" s="41" t="s">
        <v>7</v>
      </c>
      <c r="H157" s="43" t="s">
        <v>8</v>
      </c>
      <c r="I157" s="43" t="s">
        <v>9</v>
      </c>
      <c r="J157" s="43" t="s">
        <v>10</v>
      </c>
      <c r="K157" s="43" t="s">
        <v>11</v>
      </c>
      <c r="L157" s="41"/>
    </row>
    <row r="158" spans="1:12">
      <c r="A158" s="44" t="s">
        <v>12</v>
      </c>
      <c r="B158" s="47" t="s">
        <v>89</v>
      </c>
      <c r="C158" s="44"/>
      <c r="D158" s="44"/>
      <c r="E158" s="44"/>
      <c r="F158" s="44"/>
      <c r="G158" s="44">
        <v>320000</v>
      </c>
      <c r="H158" s="46"/>
      <c r="I158" s="46">
        <f>(G158*H158)</f>
        <v>0</v>
      </c>
      <c r="J158" s="46">
        <f>I158*8%</f>
        <v>0</v>
      </c>
      <c r="K158" s="46">
        <f>I158*1.08</f>
        <v>0</v>
      </c>
      <c r="L158" s="44"/>
    </row>
    <row r="161" spans="1:12">
      <c r="B161" s="40" t="s">
        <v>135</v>
      </c>
    </row>
    <row r="162" spans="1:12" ht="45">
      <c r="A162" s="84" t="s">
        <v>59</v>
      </c>
      <c r="B162" s="85" t="s">
        <v>2</v>
      </c>
      <c r="C162" s="4" t="s">
        <v>3</v>
      </c>
      <c r="D162" s="4" t="s">
        <v>4</v>
      </c>
      <c r="E162" s="4" t="s">
        <v>5</v>
      </c>
      <c r="F162" s="4" t="s">
        <v>6</v>
      </c>
      <c r="G162" s="4" t="s">
        <v>7</v>
      </c>
      <c r="H162" s="5" t="s">
        <v>8</v>
      </c>
      <c r="I162" s="5" t="s">
        <v>9</v>
      </c>
      <c r="J162" s="5" t="s">
        <v>10</v>
      </c>
      <c r="K162" s="5" t="s">
        <v>11</v>
      </c>
      <c r="L162" s="4" t="s">
        <v>58</v>
      </c>
    </row>
    <row r="163" spans="1:12" ht="60">
      <c r="A163" s="84" t="s">
        <v>12</v>
      </c>
      <c r="B163" s="71" t="s">
        <v>149</v>
      </c>
      <c r="C163" s="4"/>
      <c r="D163" s="4"/>
      <c r="E163" s="4"/>
      <c r="F163" s="4"/>
      <c r="G163" s="48">
        <v>24</v>
      </c>
      <c r="H163" s="87"/>
      <c r="I163" s="15">
        <f>G163*H163</f>
        <v>0</v>
      </c>
      <c r="J163" s="15">
        <f>I163*8%</f>
        <v>0</v>
      </c>
      <c r="K163" s="15">
        <f>I163+J163</f>
        <v>0</v>
      </c>
      <c r="L163" s="4"/>
    </row>
    <row r="164" spans="1:12" ht="75">
      <c r="A164" s="70" t="s">
        <v>13</v>
      </c>
      <c r="B164" s="71" t="s">
        <v>90</v>
      </c>
      <c r="C164" s="12"/>
      <c r="D164" s="12"/>
      <c r="E164" s="12"/>
      <c r="F164" s="12"/>
      <c r="G164" s="44">
        <v>4</v>
      </c>
      <c r="H164" s="88"/>
      <c r="I164" s="15">
        <f>G164*H164</f>
        <v>0</v>
      </c>
      <c r="J164" s="46">
        <f>I164*8%</f>
        <v>0</v>
      </c>
      <c r="K164" s="46">
        <f>I164*1.08</f>
        <v>0</v>
      </c>
      <c r="L164" s="12"/>
    </row>
    <row r="165" spans="1:12">
      <c r="H165" s="43" t="s">
        <v>22</v>
      </c>
      <c r="I165" s="89">
        <f>SUM(I163:I164)</f>
        <v>0</v>
      </c>
      <c r="J165" s="89">
        <f>SUM(J163:J164)</f>
        <v>0</v>
      </c>
      <c r="K165" s="89">
        <f>SUM(K163:K164)</f>
        <v>0</v>
      </c>
    </row>
    <row r="166" spans="1:12">
      <c r="H166" s="1"/>
      <c r="I166" s="1"/>
      <c r="J166" s="1"/>
      <c r="K166" s="1"/>
    </row>
    <row r="167" spans="1:12">
      <c r="A167" s="2"/>
      <c r="B167" s="3" t="s">
        <v>136</v>
      </c>
      <c r="C167" s="2"/>
      <c r="D167" s="2"/>
      <c r="E167" s="2"/>
      <c r="F167" s="2"/>
      <c r="G167" s="2"/>
      <c r="H167" s="2"/>
      <c r="I167" s="2"/>
      <c r="J167" s="2"/>
      <c r="K167" s="2"/>
    </row>
    <row r="168" spans="1:12" ht="45">
      <c r="A168" s="4" t="s">
        <v>1</v>
      </c>
      <c r="B168" s="4" t="s">
        <v>2</v>
      </c>
      <c r="C168" s="4" t="s">
        <v>3</v>
      </c>
      <c r="D168" s="4" t="s">
        <v>4</v>
      </c>
      <c r="E168" s="4" t="s">
        <v>5</v>
      </c>
      <c r="F168" s="4" t="s">
        <v>6</v>
      </c>
      <c r="G168" s="4" t="s">
        <v>94</v>
      </c>
      <c r="H168" s="5" t="s">
        <v>8</v>
      </c>
      <c r="I168" s="5" t="s">
        <v>9</v>
      </c>
      <c r="J168" s="5" t="s">
        <v>95</v>
      </c>
      <c r="K168" s="5" t="s">
        <v>11</v>
      </c>
    </row>
    <row r="169" spans="1:12" ht="30">
      <c r="A169" s="4">
        <v>1</v>
      </c>
      <c r="B169" s="6" t="s">
        <v>96</v>
      </c>
      <c r="C169" s="7"/>
      <c r="D169" s="7"/>
      <c r="E169" s="7"/>
      <c r="F169" s="7"/>
      <c r="G169" s="8">
        <v>60</v>
      </c>
      <c r="H169" s="9"/>
      <c r="I169" s="10">
        <f t="shared" ref="I169" si="17">G169*H169</f>
        <v>0</v>
      </c>
      <c r="J169" s="10">
        <f t="shared" ref="J169" si="18">I169*8%</f>
        <v>0</v>
      </c>
      <c r="K169" s="10">
        <f t="shared" ref="K169" si="19">I169*1.08</f>
        <v>0</v>
      </c>
    </row>
    <row r="170" spans="1:12">
      <c r="A170" s="2"/>
      <c r="B170" s="2"/>
      <c r="C170" s="2"/>
      <c r="D170" s="2"/>
      <c r="E170" s="2"/>
      <c r="F170" s="2"/>
      <c r="G170" s="2"/>
      <c r="H170" s="2"/>
      <c r="I170" s="2"/>
      <c r="J170" s="2"/>
      <c r="K170" s="2"/>
      <c r="L170" s="2"/>
    </row>
    <row r="171" spans="1:12">
      <c r="A171" s="2"/>
      <c r="B171" s="2"/>
      <c r="C171" s="2"/>
      <c r="D171" s="2"/>
      <c r="E171" s="2"/>
      <c r="F171" s="2"/>
      <c r="G171" s="2"/>
      <c r="H171" s="2"/>
      <c r="I171" s="2"/>
      <c r="J171" s="2"/>
      <c r="K171" s="2"/>
    </row>
    <row r="172" spans="1:12">
      <c r="A172" s="2"/>
      <c r="B172" s="2"/>
      <c r="C172" s="2"/>
      <c r="D172" s="2"/>
      <c r="E172" s="2"/>
      <c r="F172" s="2"/>
      <c r="G172" s="2"/>
      <c r="H172" s="2"/>
      <c r="I172" s="2"/>
      <c r="J172" s="2"/>
      <c r="K172" s="2"/>
    </row>
    <row r="173" spans="1:12">
      <c r="A173" s="2"/>
      <c r="B173" s="3" t="s">
        <v>29</v>
      </c>
      <c r="C173" s="2"/>
      <c r="D173" s="2"/>
      <c r="E173" s="2"/>
      <c r="F173" s="2"/>
      <c r="G173" s="2"/>
      <c r="H173" s="2"/>
      <c r="I173" s="2"/>
      <c r="J173" s="2"/>
      <c r="K173" s="2"/>
    </row>
    <row r="174" spans="1:12" ht="45">
      <c r="A174" s="4" t="s">
        <v>1</v>
      </c>
      <c r="B174" s="4" t="s">
        <v>2</v>
      </c>
      <c r="C174" s="4" t="s">
        <v>3</v>
      </c>
      <c r="D174" s="4" t="s">
        <v>4</v>
      </c>
      <c r="E174" s="4" t="s">
        <v>5</v>
      </c>
      <c r="F174" s="4" t="s">
        <v>6</v>
      </c>
      <c r="G174" s="4" t="s">
        <v>94</v>
      </c>
      <c r="H174" s="5" t="s">
        <v>8</v>
      </c>
      <c r="I174" s="5" t="s">
        <v>9</v>
      </c>
      <c r="J174" s="5" t="s">
        <v>95</v>
      </c>
      <c r="K174" s="5" t="s">
        <v>11</v>
      </c>
    </row>
    <row r="175" spans="1:12" ht="75">
      <c r="A175" s="4">
        <v>1</v>
      </c>
      <c r="B175" s="12" t="s">
        <v>98</v>
      </c>
      <c r="C175" s="7"/>
      <c r="D175" s="7"/>
      <c r="E175" s="7"/>
      <c r="F175" s="7"/>
      <c r="G175" s="8">
        <v>14000</v>
      </c>
      <c r="H175" s="10"/>
      <c r="I175" s="10">
        <f t="shared" ref="I175" si="20">G175*H175</f>
        <v>0</v>
      </c>
      <c r="J175" s="10">
        <f t="shared" ref="J175" si="21">I175*8%</f>
        <v>0</v>
      </c>
      <c r="K175" s="10">
        <f t="shared" ref="K175" si="22">I175*1.08</f>
        <v>0</v>
      </c>
    </row>
    <row r="176" spans="1:12">
      <c r="A176" s="2"/>
      <c r="B176" s="2"/>
      <c r="C176" s="2"/>
      <c r="D176" s="2"/>
      <c r="E176" s="2"/>
      <c r="F176" s="2"/>
      <c r="G176" s="2"/>
      <c r="H176" s="2"/>
      <c r="I176" s="2"/>
      <c r="J176" s="2"/>
      <c r="K176" s="2"/>
      <c r="L176" s="2"/>
    </row>
    <row r="177" spans="1:12">
      <c r="A177" s="2"/>
      <c r="B177" s="2"/>
      <c r="C177" s="2"/>
      <c r="D177" s="2"/>
      <c r="E177" s="2"/>
      <c r="F177" s="2"/>
      <c r="G177" s="2"/>
      <c r="H177" s="2"/>
      <c r="I177" s="2"/>
      <c r="J177" s="2"/>
      <c r="K177" s="2"/>
    </row>
    <row r="178" spans="1:12">
      <c r="A178" s="2"/>
      <c r="B178" s="2"/>
      <c r="C178" s="2"/>
      <c r="D178" s="2"/>
      <c r="E178" s="2"/>
      <c r="F178" s="2"/>
      <c r="G178" s="2"/>
      <c r="H178" s="2"/>
      <c r="I178" s="2"/>
      <c r="J178" s="2"/>
      <c r="K178" s="2"/>
    </row>
    <row r="179" spans="1:12">
      <c r="A179" s="2"/>
      <c r="B179" s="3" t="s">
        <v>137</v>
      </c>
      <c r="C179" s="2"/>
      <c r="D179" s="2"/>
      <c r="E179" s="2"/>
      <c r="F179" s="2"/>
      <c r="G179" s="2"/>
      <c r="H179" s="2"/>
      <c r="I179" s="2"/>
      <c r="J179" s="2"/>
      <c r="K179" s="2"/>
    </row>
    <row r="180" spans="1:12" ht="45">
      <c r="A180" s="4" t="s">
        <v>1</v>
      </c>
      <c r="B180" s="4" t="s">
        <v>2</v>
      </c>
      <c r="C180" s="4" t="s">
        <v>3</v>
      </c>
      <c r="D180" s="4" t="s">
        <v>4</v>
      </c>
      <c r="E180" s="4" t="s">
        <v>5</v>
      </c>
      <c r="F180" s="4" t="s">
        <v>6</v>
      </c>
      <c r="G180" s="4" t="s">
        <v>94</v>
      </c>
      <c r="H180" s="5" t="s">
        <v>8</v>
      </c>
      <c r="I180" s="5" t="s">
        <v>9</v>
      </c>
      <c r="J180" s="5" t="s">
        <v>10</v>
      </c>
      <c r="K180" s="5" t="s">
        <v>11</v>
      </c>
    </row>
    <row r="181" spans="1:12" ht="30">
      <c r="A181" s="4">
        <v>1</v>
      </c>
      <c r="B181" s="13" t="s">
        <v>100</v>
      </c>
      <c r="C181" s="4"/>
      <c r="D181" s="4"/>
      <c r="E181" s="4"/>
      <c r="F181" s="4"/>
      <c r="G181" s="8">
        <v>2400</v>
      </c>
      <c r="H181" s="14"/>
      <c r="I181" s="15">
        <f t="shared" ref="I181" si="23">(G181*H181)</f>
        <v>0</v>
      </c>
      <c r="J181" s="10">
        <f t="shared" ref="J181" si="24">I181*8%</f>
        <v>0</v>
      </c>
      <c r="K181" s="15">
        <f t="shared" ref="K181" si="25">I181*1.08</f>
        <v>0</v>
      </c>
    </row>
    <row r="182" spans="1:12">
      <c r="A182" s="16"/>
      <c r="B182" s="16"/>
      <c r="C182" s="16"/>
      <c r="D182" s="16"/>
      <c r="E182" s="16"/>
      <c r="F182" s="16"/>
      <c r="G182" s="16"/>
      <c r="H182" s="16"/>
      <c r="I182" s="16"/>
      <c r="J182" s="16"/>
      <c r="K182" s="16"/>
      <c r="L182" s="16"/>
    </row>
    <row r="183" spans="1:12">
      <c r="A183" s="2"/>
      <c r="B183" s="2"/>
      <c r="C183" s="2"/>
      <c r="D183" s="2"/>
      <c r="E183" s="2"/>
      <c r="F183" s="2"/>
      <c r="G183" s="2"/>
      <c r="H183" s="2"/>
      <c r="I183" s="2"/>
      <c r="J183" s="2"/>
      <c r="K183" s="2"/>
    </row>
    <row r="184" spans="1:12">
      <c r="A184" s="2"/>
      <c r="B184" s="2"/>
      <c r="C184" s="2"/>
      <c r="D184" s="2"/>
      <c r="E184" s="2"/>
      <c r="F184" s="2"/>
      <c r="G184" s="2"/>
      <c r="H184" s="2"/>
      <c r="I184" s="2"/>
      <c r="J184" s="2"/>
      <c r="K184" s="2"/>
    </row>
    <row r="185" spans="1:12">
      <c r="A185" s="2"/>
      <c r="B185" s="3" t="s">
        <v>138</v>
      </c>
      <c r="C185" s="2"/>
      <c r="D185" s="2"/>
      <c r="E185" s="2"/>
      <c r="F185" s="2"/>
      <c r="G185" s="2"/>
      <c r="H185" s="2"/>
      <c r="I185" s="2"/>
      <c r="J185" s="2"/>
      <c r="K185" s="2"/>
    </row>
    <row r="186" spans="1:12" ht="45">
      <c r="A186" s="4" t="s">
        <v>1</v>
      </c>
      <c r="B186" s="4" t="s">
        <v>2</v>
      </c>
      <c r="C186" s="4" t="s">
        <v>3</v>
      </c>
      <c r="D186" s="4" t="s">
        <v>4</v>
      </c>
      <c r="E186" s="4" t="s">
        <v>5</v>
      </c>
      <c r="F186" s="4" t="s">
        <v>6</v>
      </c>
      <c r="G186" s="4" t="s">
        <v>94</v>
      </c>
      <c r="H186" s="5" t="s">
        <v>8</v>
      </c>
      <c r="I186" s="5" t="s">
        <v>9</v>
      </c>
      <c r="J186" s="5" t="s">
        <v>10</v>
      </c>
      <c r="K186" s="5" t="s">
        <v>11</v>
      </c>
    </row>
    <row r="187" spans="1:12" ht="45">
      <c r="A187" s="4">
        <v>1</v>
      </c>
      <c r="B187" s="13" t="s">
        <v>102</v>
      </c>
      <c r="C187" s="4"/>
      <c r="D187" s="4"/>
      <c r="E187" s="4"/>
      <c r="F187" s="4"/>
      <c r="G187" s="8">
        <v>2400</v>
      </c>
      <c r="H187" s="14"/>
      <c r="I187" s="15">
        <f t="shared" ref="I187" si="26">(G187*H187)</f>
        <v>0</v>
      </c>
      <c r="J187" s="10">
        <f t="shared" ref="J187" si="27">I187*8%</f>
        <v>0</v>
      </c>
      <c r="K187" s="15">
        <f t="shared" ref="K187" si="28">I187*1.08</f>
        <v>0</v>
      </c>
    </row>
    <row r="188" spans="1:12">
      <c r="A188" s="16"/>
      <c r="B188" s="16"/>
      <c r="C188" s="16"/>
      <c r="D188" s="16"/>
      <c r="E188" s="16"/>
      <c r="F188" s="16"/>
      <c r="G188" s="16"/>
      <c r="H188" s="16"/>
      <c r="I188" s="16"/>
      <c r="J188" s="16"/>
      <c r="K188" s="16"/>
      <c r="L188" s="16"/>
    </row>
    <row r="189" spans="1:12">
      <c r="A189" s="16"/>
      <c r="B189" s="16"/>
      <c r="C189" s="16"/>
      <c r="D189" s="16"/>
      <c r="E189" s="16"/>
      <c r="F189" s="16"/>
      <c r="G189" s="16"/>
      <c r="H189" s="30"/>
      <c r="I189" s="30"/>
      <c r="J189" s="37"/>
      <c r="K189" s="30"/>
    </row>
    <row r="190" spans="1:12">
      <c r="A190" s="2"/>
      <c r="B190" s="2"/>
      <c r="C190" s="2"/>
      <c r="D190" s="2"/>
      <c r="E190" s="2"/>
      <c r="F190" s="2"/>
      <c r="G190" s="2"/>
      <c r="H190" s="2"/>
      <c r="I190" s="2"/>
      <c r="J190" s="2"/>
      <c r="K190" s="2"/>
    </row>
    <row r="191" spans="1:12">
      <c r="A191" s="18"/>
      <c r="B191" s="19" t="s">
        <v>139</v>
      </c>
      <c r="C191" s="18"/>
      <c r="D191" s="18"/>
      <c r="E191" s="18"/>
      <c r="F191" s="18"/>
      <c r="G191" s="20"/>
      <c r="H191" s="20"/>
      <c r="I191" s="20"/>
      <c r="J191" s="20"/>
      <c r="K191" s="2"/>
    </row>
    <row r="192" spans="1:12" ht="45">
      <c r="A192" s="4" t="s">
        <v>1</v>
      </c>
      <c r="B192" s="4" t="s">
        <v>2</v>
      </c>
      <c r="C192" s="4" t="s">
        <v>3</v>
      </c>
      <c r="D192" s="4" t="s">
        <v>4</v>
      </c>
      <c r="E192" s="4" t="s">
        <v>5</v>
      </c>
      <c r="F192" s="4" t="s">
        <v>6</v>
      </c>
      <c r="G192" s="4" t="s">
        <v>94</v>
      </c>
      <c r="H192" s="5" t="s">
        <v>8</v>
      </c>
      <c r="I192" s="5" t="s">
        <v>9</v>
      </c>
      <c r="J192" s="5" t="s">
        <v>10</v>
      </c>
      <c r="K192" s="5" t="s">
        <v>11</v>
      </c>
    </row>
    <row r="193" spans="1:12" ht="75">
      <c r="A193" s="4">
        <v>1</v>
      </c>
      <c r="B193" s="21" t="s">
        <v>104</v>
      </c>
      <c r="C193" s="22"/>
      <c r="D193" s="22"/>
      <c r="E193" s="22"/>
      <c r="F193" s="23"/>
      <c r="G193" s="23">
        <v>60</v>
      </c>
      <c r="H193" s="15"/>
      <c r="I193" s="15">
        <f t="shared" ref="I193" si="29">(G193*H193)</f>
        <v>0</v>
      </c>
      <c r="J193" s="10">
        <f t="shared" ref="J193" si="30">I193*8%</f>
        <v>0</v>
      </c>
      <c r="K193" s="15">
        <f>I193*1.08</f>
        <v>0</v>
      </c>
    </row>
    <row r="194" spans="1:12">
      <c r="A194" s="16"/>
      <c r="B194" s="16"/>
      <c r="C194" s="16"/>
      <c r="D194" s="16"/>
      <c r="E194" s="16"/>
      <c r="F194" s="16"/>
      <c r="G194" s="16"/>
      <c r="H194" s="16"/>
      <c r="I194" s="16"/>
      <c r="J194" s="16"/>
      <c r="K194" s="16"/>
      <c r="L194" s="16"/>
    </row>
    <row r="195" spans="1:12">
      <c r="A195" s="2"/>
      <c r="B195" s="2"/>
      <c r="C195" s="2"/>
      <c r="D195" s="2"/>
      <c r="E195" s="2"/>
      <c r="F195" s="2"/>
      <c r="G195" s="2"/>
      <c r="H195" s="2"/>
      <c r="I195" s="2"/>
      <c r="J195" s="2"/>
      <c r="K195" s="2"/>
    </row>
    <row r="196" spans="1:12">
      <c r="A196" s="2"/>
      <c r="B196" s="2"/>
      <c r="C196" s="2"/>
      <c r="D196" s="2"/>
      <c r="E196" s="2"/>
      <c r="F196" s="2"/>
      <c r="G196" s="2"/>
      <c r="H196" s="2"/>
      <c r="I196" s="2"/>
      <c r="J196" s="2"/>
      <c r="K196" s="2"/>
    </row>
    <row r="197" spans="1:12">
      <c r="A197" s="18"/>
      <c r="B197" s="19" t="s">
        <v>140</v>
      </c>
      <c r="C197" s="18"/>
      <c r="D197" s="18"/>
      <c r="E197" s="18"/>
      <c r="F197" s="18"/>
      <c r="G197" s="20"/>
      <c r="H197" s="20"/>
      <c r="I197" s="20"/>
      <c r="J197" s="20"/>
      <c r="K197" s="2"/>
    </row>
    <row r="198" spans="1:12" ht="45">
      <c r="A198" s="4" t="s">
        <v>1</v>
      </c>
      <c r="B198" s="4" t="s">
        <v>2</v>
      </c>
      <c r="C198" s="4" t="s">
        <v>3</v>
      </c>
      <c r="D198" s="4" t="s">
        <v>4</v>
      </c>
      <c r="E198" s="4" t="s">
        <v>5</v>
      </c>
      <c r="F198" s="4" t="s">
        <v>6</v>
      </c>
      <c r="G198" s="4" t="s">
        <v>94</v>
      </c>
      <c r="H198" s="5" t="s">
        <v>8</v>
      </c>
      <c r="I198" s="5" t="s">
        <v>9</v>
      </c>
      <c r="J198" s="5" t="s">
        <v>10</v>
      </c>
      <c r="K198" s="5" t="s">
        <v>11</v>
      </c>
    </row>
    <row r="199" spans="1:12" ht="75">
      <c r="A199" s="4">
        <v>1</v>
      </c>
      <c r="B199" s="21" t="s">
        <v>106</v>
      </c>
      <c r="C199" s="22"/>
      <c r="D199" s="22"/>
      <c r="E199" s="22"/>
      <c r="F199" s="23"/>
      <c r="G199" s="23">
        <v>100</v>
      </c>
      <c r="H199" s="15"/>
      <c r="I199" s="15">
        <f t="shared" ref="I199" si="31">(G199*H199)</f>
        <v>0</v>
      </c>
      <c r="J199" s="10">
        <f t="shared" ref="J199" si="32">I199*8%</f>
        <v>0</v>
      </c>
      <c r="K199" s="15">
        <f>I199*1.08</f>
        <v>0</v>
      </c>
    </row>
    <row r="200" spans="1:12">
      <c r="A200" s="16"/>
      <c r="B200" s="16"/>
      <c r="C200" s="16"/>
      <c r="D200" s="16"/>
      <c r="E200" s="16"/>
      <c r="F200" s="16"/>
      <c r="G200" s="16"/>
      <c r="H200" s="16"/>
      <c r="I200" s="16"/>
      <c r="J200" s="16"/>
      <c r="K200" s="16"/>
      <c r="L200" s="16"/>
    </row>
    <row r="201" spans="1:12">
      <c r="A201" s="2"/>
      <c r="B201" s="2"/>
      <c r="C201" s="2"/>
      <c r="D201" s="2"/>
      <c r="E201" s="2"/>
      <c r="F201" s="2"/>
      <c r="G201" s="2"/>
      <c r="H201" s="2"/>
      <c r="I201" s="2"/>
      <c r="J201" s="2"/>
      <c r="K201" s="2"/>
    </row>
    <row r="202" spans="1:12">
      <c r="A202" s="2"/>
      <c r="B202" s="2"/>
      <c r="C202" s="2"/>
      <c r="D202" s="2"/>
      <c r="E202" s="2"/>
      <c r="F202" s="2"/>
      <c r="G202" s="2"/>
      <c r="H202" s="2"/>
      <c r="I202" s="2"/>
      <c r="J202" s="2"/>
      <c r="K202" s="2"/>
    </row>
    <row r="203" spans="1:12">
      <c r="A203" s="2"/>
      <c r="B203" s="3" t="s">
        <v>141</v>
      </c>
      <c r="C203" s="2"/>
      <c r="D203" s="2"/>
      <c r="E203" s="2"/>
      <c r="F203" s="2"/>
      <c r="G203" s="2"/>
      <c r="H203" s="2"/>
      <c r="I203" s="2"/>
      <c r="J203" s="2"/>
      <c r="K203" s="2"/>
    </row>
    <row r="204" spans="1:12" ht="45">
      <c r="A204" s="4" t="s">
        <v>1</v>
      </c>
      <c r="B204" s="4" t="s">
        <v>2</v>
      </c>
      <c r="C204" s="4" t="s">
        <v>3</v>
      </c>
      <c r="D204" s="4" t="s">
        <v>4</v>
      </c>
      <c r="E204" s="4" t="s">
        <v>5</v>
      </c>
      <c r="F204" s="4" t="s">
        <v>6</v>
      </c>
      <c r="G204" s="4" t="s">
        <v>94</v>
      </c>
      <c r="H204" s="5" t="s">
        <v>8</v>
      </c>
      <c r="I204" s="5" t="s">
        <v>9</v>
      </c>
      <c r="J204" s="5" t="s">
        <v>10</v>
      </c>
      <c r="K204" s="5" t="s">
        <v>11</v>
      </c>
    </row>
    <row r="205" spans="1:12" ht="165">
      <c r="A205" s="4">
        <v>1</v>
      </c>
      <c r="B205" s="25" t="s">
        <v>108</v>
      </c>
      <c r="C205" s="4"/>
      <c r="D205" s="4"/>
      <c r="E205" s="4"/>
      <c r="F205" s="4"/>
      <c r="G205" s="26">
        <v>100</v>
      </c>
      <c r="H205" s="27"/>
      <c r="I205" s="15">
        <f t="shared" ref="I205:I210" si="33">(G205*H205)</f>
        <v>0</v>
      </c>
      <c r="J205" s="10">
        <f t="shared" ref="J205:J210" si="34">I205*8%</f>
        <v>0</v>
      </c>
      <c r="K205" s="15">
        <f t="shared" ref="K205:K210" si="35">I205*1.08</f>
        <v>0</v>
      </c>
    </row>
    <row r="206" spans="1:12" ht="165">
      <c r="A206" s="4">
        <v>2</v>
      </c>
      <c r="B206" s="25" t="s">
        <v>109</v>
      </c>
      <c r="C206" s="4"/>
      <c r="D206" s="4"/>
      <c r="E206" s="4"/>
      <c r="F206" s="4"/>
      <c r="G206" s="26">
        <v>100</v>
      </c>
      <c r="H206" s="28"/>
      <c r="I206" s="15">
        <f t="shared" si="33"/>
        <v>0</v>
      </c>
      <c r="J206" s="10">
        <f t="shared" si="34"/>
        <v>0</v>
      </c>
      <c r="K206" s="15">
        <f t="shared" si="35"/>
        <v>0</v>
      </c>
    </row>
    <row r="207" spans="1:12" ht="135">
      <c r="A207" s="4">
        <v>3</v>
      </c>
      <c r="B207" s="29" t="s">
        <v>110</v>
      </c>
      <c r="C207" s="4"/>
      <c r="D207" s="4"/>
      <c r="E207" s="4"/>
      <c r="F207" s="4"/>
      <c r="G207" s="26">
        <v>100</v>
      </c>
      <c r="H207" s="28"/>
      <c r="I207" s="15">
        <f t="shared" si="33"/>
        <v>0</v>
      </c>
      <c r="J207" s="10">
        <f t="shared" si="34"/>
        <v>0</v>
      </c>
      <c r="K207" s="15">
        <f t="shared" si="35"/>
        <v>0</v>
      </c>
    </row>
    <row r="208" spans="1:12" ht="165">
      <c r="A208" s="4">
        <v>4</v>
      </c>
      <c r="B208" s="29" t="s">
        <v>111</v>
      </c>
      <c r="C208" s="4"/>
      <c r="D208" s="4"/>
      <c r="E208" s="4"/>
      <c r="F208" s="4"/>
      <c r="G208" s="26">
        <v>100</v>
      </c>
      <c r="H208" s="28"/>
      <c r="I208" s="15">
        <f t="shared" si="33"/>
        <v>0</v>
      </c>
      <c r="J208" s="10">
        <f t="shared" si="34"/>
        <v>0</v>
      </c>
      <c r="K208" s="15">
        <f t="shared" si="35"/>
        <v>0</v>
      </c>
    </row>
    <row r="209" spans="1:11" ht="165">
      <c r="A209" s="4">
        <v>5</v>
      </c>
      <c r="B209" s="25" t="s">
        <v>112</v>
      </c>
      <c r="C209" s="4"/>
      <c r="D209" s="4"/>
      <c r="E209" s="4"/>
      <c r="F209" s="4"/>
      <c r="G209" s="26">
        <v>100</v>
      </c>
      <c r="H209" s="28"/>
      <c r="I209" s="15">
        <f t="shared" si="33"/>
        <v>0</v>
      </c>
      <c r="J209" s="10">
        <f t="shared" si="34"/>
        <v>0</v>
      </c>
      <c r="K209" s="15">
        <f t="shared" si="35"/>
        <v>0</v>
      </c>
    </row>
    <row r="210" spans="1:11" ht="318.75" customHeight="1">
      <c r="A210" s="4">
        <v>6</v>
      </c>
      <c r="B210" s="90" t="s">
        <v>113</v>
      </c>
      <c r="C210" s="22"/>
      <c r="D210" s="22"/>
      <c r="E210" s="22"/>
      <c r="F210" s="22"/>
      <c r="G210" s="26">
        <v>800</v>
      </c>
      <c r="H210" s="28"/>
      <c r="I210" s="15">
        <f t="shared" si="33"/>
        <v>0</v>
      </c>
      <c r="J210" s="10">
        <f t="shared" si="34"/>
        <v>0</v>
      </c>
      <c r="K210" s="15">
        <f t="shared" si="35"/>
        <v>0</v>
      </c>
    </row>
    <row r="211" spans="1:11">
      <c r="A211" s="16"/>
      <c r="B211" s="16"/>
      <c r="C211" s="16"/>
      <c r="D211" s="16"/>
      <c r="E211" s="16"/>
      <c r="F211" s="16"/>
      <c r="G211" s="16"/>
      <c r="H211" s="17" t="s">
        <v>22</v>
      </c>
      <c r="I211" s="5">
        <f>SUM(I205:I210)</f>
        <v>0</v>
      </c>
      <c r="J211" s="24">
        <f>SUM(J205:J210)</f>
        <v>0</v>
      </c>
      <c r="K211" s="5">
        <f>SUM(K205:K210)</f>
        <v>0</v>
      </c>
    </row>
    <row r="212" spans="1:11">
      <c r="A212" s="16"/>
      <c r="B212" s="16"/>
      <c r="C212" s="16"/>
      <c r="D212" s="16"/>
      <c r="E212" s="16"/>
      <c r="F212" s="16"/>
      <c r="G212" s="16"/>
      <c r="H212" s="30"/>
      <c r="I212" s="30"/>
      <c r="J212" s="31"/>
      <c r="K212" s="30"/>
    </row>
    <row r="213" spans="1:11">
      <c r="A213" s="2"/>
      <c r="B213" s="3" t="s">
        <v>142</v>
      </c>
      <c r="C213" s="2"/>
      <c r="D213" s="2"/>
      <c r="E213" s="2"/>
      <c r="F213" s="2"/>
      <c r="G213" s="2"/>
      <c r="H213" s="2"/>
      <c r="I213" s="2"/>
      <c r="J213" s="2"/>
      <c r="K213" s="2"/>
    </row>
    <row r="214" spans="1:11" ht="45">
      <c r="A214" s="4" t="s">
        <v>1</v>
      </c>
      <c r="B214" s="4" t="s">
        <v>2</v>
      </c>
      <c r="C214" s="4" t="s">
        <v>3</v>
      </c>
      <c r="D214" s="4" t="s">
        <v>4</v>
      </c>
      <c r="E214" s="4" t="s">
        <v>5</v>
      </c>
      <c r="F214" s="4" t="s">
        <v>6</v>
      </c>
      <c r="G214" s="4" t="s">
        <v>94</v>
      </c>
      <c r="H214" s="5" t="s">
        <v>8</v>
      </c>
      <c r="I214" s="5" t="s">
        <v>9</v>
      </c>
      <c r="J214" s="5" t="s">
        <v>10</v>
      </c>
      <c r="K214" s="5" t="s">
        <v>11</v>
      </c>
    </row>
    <row r="215" spans="1:11" ht="165">
      <c r="A215" s="4">
        <v>1</v>
      </c>
      <c r="B215" s="32" t="s">
        <v>114</v>
      </c>
      <c r="C215" s="4"/>
      <c r="D215" s="4"/>
      <c r="E215" s="4"/>
      <c r="F215" s="4"/>
      <c r="G215" s="8">
        <v>800</v>
      </c>
      <c r="H215" s="33"/>
      <c r="I215" s="15">
        <f t="shared" ref="I215:I219" si="36">(G215*H215)</f>
        <v>0</v>
      </c>
      <c r="J215" s="10">
        <f t="shared" ref="J215:J219" si="37">I215*8%</f>
        <v>0</v>
      </c>
      <c r="K215" s="15">
        <f t="shared" ref="K215:K219" si="38">I215*1.08</f>
        <v>0</v>
      </c>
    </row>
    <row r="216" spans="1:11" ht="165">
      <c r="A216" s="4">
        <v>2</v>
      </c>
      <c r="B216" s="13" t="s">
        <v>115</v>
      </c>
      <c r="C216" s="4"/>
      <c r="D216" s="4"/>
      <c r="E216" s="4"/>
      <c r="F216" s="4"/>
      <c r="G216" s="8">
        <v>6000</v>
      </c>
      <c r="H216" s="33"/>
      <c r="I216" s="15">
        <f t="shared" si="36"/>
        <v>0</v>
      </c>
      <c r="J216" s="10">
        <f t="shared" si="37"/>
        <v>0</v>
      </c>
      <c r="K216" s="15">
        <f t="shared" si="38"/>
        <v>0</v>
      </c>
    </row>
    <row r="217" spans="1:11" ht="165">
      <c r="A217" s="4">
        <v>3</v>
      </c>
      <c r="B217" s="13" t="s">
        <v>116</v>
      </c>
      <c r="C217" s="4"/>
      <c r="D217" s="4"/>
      <c r="E217" s="4"/>
      <c r="F217" s="4"/>
      <c r="G217" s="8">
        <v>4000</v>
      </c>
      <c r="H217" s="33"/>
      <c r="I217" s="15">
        <f t="shared" si="36"/>
        <v>0</v>
      </c>
      <c r="J217" s="10">
        <f t="shared" si="37"/>
        <v>0</v>
      </c>
      <c r="K217" s="15">
        <f t="shared" si="38"/>
        <v>0</v>
      </c>
    </row>
    <row r="218" spans="1:11" ht="45">
      <c r="A218" s="4">
        <v>4</v>
      </c>
      <c r="B218" s="34" t="s">
        <v>117</v>
      </c>
      <c r="C218" s="4"/>
      <c r="D218" s="4"/>
      <c r="E218" s="4"/>
      <c r="F218" s="4"/>
      <c r="G218" s="8">
        <v>5000</v>
      </c>
      <c r="H218" s="33"/>
      <c r="I218" s="15">
        <f t="shared" si="36"/>
        <v>0</v>
      </c>
      <c r="J218" s="10">
        <f t="shared" si="37"/>
        <v>0</v>
      </c>
      <c r="K218" s="15">
        <f t="shared" si="38"/>
        <v>0</v>
      </c>
    </row>
    <row r="219" spans="1:11" ht="210">
      <c r="A219" s="4">
        <v>5</v>
      </c>
      <c r="B219" s="13" t="s">
        <v>118</v>
      </c>
      <c r="C219" s="4"/>
      <c r="D219" s="4"/>
      <c r="E219" s="4"/>
      <c r="F219" s="4"/>
      <c r="G219" s="8">
        <v>1000</v>
      </c>
      <c r="H219" s="28"/>
      <c r="I219" s="15">
        <f t="shared" si="36"/>
        <v>0</v>
      </c>
      <c r="J219" s="10">
        <f t="shared" si="37"/>
        <v>0</v>
      </c>
      <c r="K219" s="15">
        <f t="shared" si="38"/>
        <v>0</v>
      </c>
    </row>
    <row r="220" spans="1:11">
      <c r="A220" s="16"/>
      <c r="B220" s="16"/>
      <c r="C220" s="16"/>
      <c r="D220" s="16"/>
      <c r="E220" s="16"/>
      <c r="F220" s="16"/>
      <c r="G220" s="16"/>
      <c r="H220" s="17" t="s">
        <v>22</v>
      </c>
      <c r="I220" s="5">
        <f>SUM(I215:I219)</f>
        <v>0</v>
      </c>
      <c r="J220" s="24">
        <f>SUM(J215:J219)</f>
        <v>0</v>
      </c>
      <c r="K220" s="5">
        <f>SUM(K215:K219)</f>
        <v>0</v>
      </c>
    </row>
    <row r="221" spans="1:11">
      <c r="A221" s="2"/>
      <c r="B221" s="2"/>
      <c r="C221" s="2"/>
      <c r="D221" s="2"/>
      <c r="E221" s="2"/>
      <c r="F221" s="2"/>
      <c r="G221" s="2"/>
      <c r="H221" s="2"/>
      <c r="I221" s="2"/>
      <c r="J221" s="2"/>
      <c r="K221" s="2"/>
    </row>
    <row r="222" spans="1:11">
      <c r="A222" s="2"/>
      <c r="B222" s="3" t="s">
        <v>143</v>
      </c>
      <c r="C222" s="2"/>
      <c r="D222" s="2"/>
      <c r="E222" s="2"/>
      <c r="F222" s="2"/>
      <c r="G222" s="2"/>
      <c r="H222" s="2"/>
      <c r="I222" s="2"/>
      <c r="J222" s="2"/>
      <c r="K222" s="2"/>
    </row>
    <row r="223" spans="1:11" ht="45">
      <c r="A223" s="4" t="s">
        <v>1</v>
      </c>
      <c r="B223" s="4" t="s">
        <v>2</v>
      </c>
      <c r="C223" s="4" t="s">
        <v>3</v>
      </c>
      <c r="D223" s="4" t="s">
        <v>4</v>
      </c>
      <c r="E223" s="4" t="s">
        <v>5</v>
      </c>
      <c r="F223" s="4" t="s">
        <v>6</v>
      </c>
      <c r="G223" s="4" t="s">
        <v>94</v>
      </c>
      <c r="H223" s="5" t="s">
        <v>8</v>
      </c>
      <c r="I223" s="5" t="s">
        <v>9</v>
      </c>
      <c r="J223" s="5" t="s">
        <v>120</v>
      </c>
      <c r="K223" s="5" t="s">
        <v>11</v>
      </c>
    </row>
    <row r="224" spans="1:11" ht="180">
      <c r="A224" s="4">
        <v>1</v>
      </c>
      <c r="B224" s="13" t="s">
        <v>121</v>
      </c>
      <c r="C224" s="4"/>
      <c r="D224" s="4"/>
      <c r="E224" s="4"/>
      <c r="F224" s="4"/>
      <c r="G224" s="8">
        <v>1000</v>
      </c>
      <c r="H224" s="33"/>
      <c r="I224" s="15">
        <f t="shared" ref="I224:I227" si="39">(G224*H224)</f>
        <v>0</v>
      </c>
      <c r="J224" s="10">
        <f t="shared" ref="J224:J227" si="40">I224*8%</f>
        <v>0</v>
      </c>
      <c r="K224" s="15">
        <f t="shared" ref="K224:K227" si="41">I224*1.08</f>
        <v>0</v>
      </c>
    </row>
    <row r="225" spans="1:11" ht="240">
      <c r="A225" s="4">
        <v>2</v>
      </c>
      <c r="B225" s="13" t="s">
        <v>122</v>
      </c>
      <c r="C225" s="4"/>
      <c r="D225" s="4"/>
      <c r="E225" s="4"/>
      <c r="F225" s="4"/>
      <c r="G225" s="8">
        <v>2000</v>
      </c>
      <c r="H225" s="33"/>
      <c r="I225" s="15">
        <f t="shared" si="39"/>
        <v>0</v>
      </c>
      <c r="J225" s="10">
        <f t="shared" si="40"/>
        <v>0</v>
      </c>
      <c r="K225" s="15">
        <f t="shared" si="41"/>
        <v>0</v>
      </c>
    </row>
    <row r="226" spans="1:11" ht="330">
      <c r="A226" s="4">
        <v>3</v>
      </c>
      <c r="B226" s="35" t="s">
        <v>123</v>
      </c>
      <c r="C226" s="4"/>
      <c r="D226" s="4"/>
      <c r="E226" s="4"/>
      <c r="F226" s="4"/>
      <c r="G226" s="8">
        <v>500</v>
      </c>
      <c r="H226" s="14"/>
      <c r="I226" s="15">
        <f t="shared" si="39"/>
        <v>0</v>
      </c>
      <c r="J226" s="10">
        <f t="shared" si="40"/>
        <v>0</v>
      </c>
      <c r="K226" s="15">
        <f t="shared" si="41"/>
        <v>0</v>
      </c>
    </row>
    <row r="227" spans="1:11" ht="225">
      <c r="A227" s="4">
        <v>2</v>
      </c>
      <c r="B227" s="13" t="s">
        <v>124</v>
      </c>
      <c r="C227" s="4"/>
      <c r="D227" s="4"/>
      <c r="E227" s="4"/>
      <c r="F227" s="4"/>
      <c r="G227" s="8">
        <v>100</v>
      </c>
      <c r="H227" s="14"/>
      <c r="I227" s="15">
        <f t="shared" si="39"/>
        <v>0</v>
      </c>
      <c r="J227" s="10">
        <f t="shared" si="40"/>
        <v>0</v>
      </c>
      <c r="K227" s="15">
        <f t="shared" si="41"/>
        <v>0</v>
      </c>
    </row>
    <row r="228" spans="1:11">
      <c r="A228" s="36"/>
      <c r="B228" s="36"/>
      <c r="C228" s="36"/>
      <c r="D228" s="36"/>
      <c r="E228" s="36"/>
      <c r="F228" s="36"/>
      <c r="G228" s="36"/>
      <c r="H228" s="17" t="s">
        <v>22</v>
      </c>
      <c r="I228" s="5">
        <f>SUM(I224:I227)</f>
        <v>0</v>
      </c>
      <c r="J228" s="24">
        <f>SUM(J224:J227)</f>
        <v>0</v>
      </c>
      <c r="K228" s="5">
        <f>SUM(K224:K227)</f>
        <v>0</v>
      </c>
    </row>
  </sheetData>
  <mergeCells count="30">
    <mergeCell ref="H46:H58"/>
    <mergeCell ref="G46:G58"/>
    <mergeCell ref="I46:I58"/>
    <mergeCell ref="A46:A58"/>
    <mergeCell ref="J143:J148"/>
    <mergeCell ref="A143:A148"/>
    <mergeCell ref="C143:C148"/>
    <mergeCell ref="D143:D148"/>
    <mergeCell ref="E143:E148"/>
    <mergeCell ref="K143:K148"/>
    <mergeCell ref="F143:F148"/>
    <mergeCell ref="G143:G148"/>
    <mergeCell ref="H143:H148"/>
    <mergeCell ref="I143:I148"/>
    <mergeCell ref="K46:K58"/>
    <mergeCell ref="A59:A64"/>
    <mergeCell ref="C59:C64"/>
    <mergeCell ref="D59:D64"/>
    <mergeCell ref="E59:E64"/>
    <mergeCell ref="F59:F64"/>
    <mergeCell ref="G59:G64"/>
    <mergeCell ref="H59:H64"/>
    <mergeCell ref="I59:I64"/>
    <mergeCell ref="J59:J64"/>
    <mergeCell ref="K59:K64"/>
    <mergeCell ref="E46:E58"/>
    <mergeCell ref="F46:F58"/>
    <mergeCell ref="J46:J58"/>
    <mergeCell ref="D46:D58"/>
    <mergeCell ref="C46:C58"/>
  </mergeCells>
  <phoneticPr fontId="10" type="noConversion"/>
  <pageMargins left="0.25" right="0.25" top="0.75" bottom="0.75" header="0.3" footer="0.3"/>
  <pageSetup paperSize="9" scale="45" fitToHeight="0" orientation="portrait" verticalDpi="300" r:id="rId1"/>
  <rowBreaks count="4" manualBreakCount="4">
    <brk id="27" max="16383" man="1"/>
    <brk id="129" max="16383" man="1"/>
    <brk id="150" max="16383" man="1"/>
    <brk id="20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Eskulap</dc:creator>
  <cp:lastModifiedBy>Klaudia Klejc</cp:lastModifiedBy>
  <cp:lastPrinted>2025-04-03T09:12:36Z</cp:lastPrinted>
  <dcterms:created xsi:type="dcterms:W3CDTF">2024-01-02T11:08:14Z</dcterms:created>
  <dcterms:modified xsi:type="dcterms:W3CDTF">2025-04-04T07:27:05Z</dcterms:modified>
</cp:coreProperties>
</file>