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BECBF892-0581-4B83-A3DB-919EAFE2D06C}" xr6:coauthVersionLast="36" xr6:coauthVersionMax="36" xr10:uidLastSave="{00000000-0000-0000-0000-000000000000}"/>
  <bookViews>
    <workbookView xWindow="0" yWindow="0" windowWidth="22260" windowHeight="12645" firstSheet="5" activeTab="9" xr2:uid="{00000000-000D-0000-FFFF-FFFF00000000}"/>
  </bookViews>
  <sheets>
    <sheet name="1 LAMPY WARSZTATOWE" sheetId="4" r:id="rId1"/>
    <sheet name="2 ZAMEK DO SZAFEK" sheetId="5" r:id="rId2"/>
    <sheet name="3 PRZEJŚCIÓWKA SIECIOWA" sheetId="6" r:id="rId3"/>
    <sheet name="4 ENDOSKOP XREC SB4405" sheetId="7" r:id="rId4"/>
    <sheet name="5 PODSTAWKI POD KOŁA" sheetId="8" r:id="rId5"/>
    <sheet name="6 ZESTAW PRZEWODÓW POMIAROWYCH " sheetId="9" r:id="rId6"/>
    <sheet name="7 ADAPTER" sheetId="10" r:id="rId7"/>
    <sheet name="8 WÓZKI" sheetId="11" r:id="rId8"/>
    <sheet name="9 WĘZE, PRZEWODY" sheetId="13" r:id="rId9"/>
    <sheet name="10 SZYBKOZŁĄCZKA" sheetId="16" r:id="rId10"/>
    <sheet name="11 PANEL CZ." sheetId="19" r:id="rId11"/>
    <sheet name="12 PAS" sheetId="20" r:id="rId12"/>
    <sheet name="13 TESTER" sheetId="23" r:id="rId13"/>
    <sheet name="14 OBIEKTYWY" sheetId="24" r:id="rId14"/>
    <sheet name="15 KRZESŁO" sheetId="25" r:id="rId15"/>
    <sheet name="16 SKRZYNKI" sheetId="26" r:id="rId16"/>
    <sheet name="17 ADAPTERY" sheetId="27" r:id="rId17"/>
    <sheet name="18 SZAFY" sheetId="28" r:id="rId18"/>
    <sheet name="19 UZIEMIENIE" sheetId="29" r:id="rId19"/>
    <sheet name="20 POZOSTAŁE" sheetId="30" r:id="rId20"/>
    <sheet name="21 PŁYTY" sheetId="32" r:id="rId21"/>
    <sheet name="22 Złącze kontrolne EPU" sheetId="43" r:id="rId22"/>
    <sheet name="23 Kontener" sheetId="34" r:id="rId23"/>
    <sheet name="24 Sprężarka" sheetId="35" r:id="rId24"/>
    <sheet name="25 Zestaw obsługowy inst paliwo" sheetId="36" r:id="rId25"/>
    <sheet name="26 Zestaw złącz kontrolnych" sheetId="37" r:id="rId26"/>
    <sheet name="27 System diagnostyczny" sheetId="38" r:id="rId27"/>
    <sheet name="28 Sprężarka 4MB-1 65898" sheetId="39" r:id="rId28"/>
    <sheet name="29 Maty awaryjnego wyciągania" sheetId="40" r:id="rId29"/>
    <sheet name="30 Urządzenie do pneomatyków" sheetId="41" r:id="rId3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3" l="1"/>
  <c r="F8" i="43" s="1"/>
  <c r="A9" i="43" s="1"/>
  <c r="F7" i="41" l="1"/>
  <c r="F8" i="41" s="1"/>
  <c r="A9" i="41" s="1"/>
  <c r="F7" i="40"/>
  <c r="F8" i="40" s="1"/>
  <c r="A9" i="40" s="1"/>
  <c r="F7" i="39"/>
  <c r="F8" i="39" s="1"/>
  <c r="A9" i="39" s="1"/>
  <c r="F7" i="38"/>
  <c r="F8" i="38" s="1"/>
  <c r="A9" i="38" s="1"/>
  <c r="F7" i="37"/>
  <c r="F8" i="37" s="1"/>
  <c r="A9" i="37" s="1"/>
  <c r="F7" i="36"/>
  <c r="F8" i="36" s="1"/>
  <c r="A9" i="36" s="1"/>
  <c r="F7" i="35"/>
  <c r="F8" i="35" s="1"/>
  <c r="A9" i="35" s="1"/>
  <c r="F7" i="34"/>
  <c r="F8" i="34" s="1"/>
  <c r="A9" i="34" s="1"/>
  <c r="F9" i="32" l="1"/>
  <c r="A10" i="32" s="1"/>
  <c r="F8" i="27"/>
  <c r="F7" i="27"/>
  <c r="F9" i="27" s="1"/>
  <c r="A10" i="27" s="1"/>
  <c r="F9" i="25"/>
  <c r="A10" i="25" s="1"/>
  <c r="F8" i="24"/>
  <c r="F7" i="24"/>
  <c r="F9" i="24" s="1"/>
  <c r="A10" i="24" s="1"/>
  <c r="F9" i="28" l="1"/>
  <c r="A10" i="28" s="1"/>
  <c r="F12" i="30"/>
  <c r="A13" i="30" s="1"/>
  <c r="F10" i="26"/>
  <c r="A11" i="26" s="1"/>
  <c r="F7" i="10" l="1"/>
  <c r="F8" i="10" s="1"/>
  <c r="F7" i="19"/>
  <c r="F8" i="19" s="1"/>
  <c r="F8" i="20"/>
  <c r="F8" i="23"/>
  <c r="F7" i="29"/>
  <c r="F8" i="29" s="1"/>
  <c r="A12" i="11" l="1"/>
  <c r="F9" i="16"/>
  <c r="A10" i="16" s="1"/>
  <c r="A9" i="29"/>
  <c r="A9" i="23"/>
  <c r="A9" i="20"/>
  <c r="A9" i="19"/>
  <c r="A12" i="13"/>
  <c r="A9" i="10"/>
  <c r="A9" i="9"/>
  <c r="A9" i="8"/>
  <c r="A9" i="7"/>
  <c r="A9" i="6"/>
  <c r="A9" i="5"/>
  <c r="A12" i="4"/>
</calcChain>
</file>

<file path=xl/sharedStrings.xml><?xml version="1.0" encoding="utf-8"?>
<sst xmlns="http://schemas.openxmlformats.org/spreadsheetml/2006/main" count="667" uniqueCount="200">
  <si>
    <t>*podświetlona na czerwono komórka oznacza błąd w obliczeniach</t>
  </si>
  <si>
    <t>** w komórce podsumowującej cenę brutto wprowadzona została formuła licząca, nie zwalnia ona jednak Wykonawcy ze sprawdzenia poprawności danych i nie może być przyczyną unieważnienia postępowania</t>
  </si>
  <si>
    <t>SUMA**:</t>
  </si>
  <si>
    <t>Symbol / oznaczenie oferowanego produktu</t>
  </si>
  <si>
    <t>Producent</t>
  </si>
  <si>
    <t>Cena brutto*</t>
  </si>
  <si>
    <t>Cena jednostkowa brutto</t>
  </si>
  <si>
    <t>Ilość</t>
  </si>
  <si>
    <t>J.m.</t>
  </si>
  <si>
    <t>Opis przedmiotu zamówienia</t>
  </si>
  <si>
    <t>L.p.</t>
  </si>
  <si>
    <t>SZT</t>
  </si>
  <si>
    <t>SZT,</t>
  </si>
  <si>
    <t>SZT.</t>
  </si>
  <si>
    <t>KPL</t>
  </si>
  <si>
    <t>1</t>
  </si>
  <si>
    <t>2</t>
  </si>
  <si>
    <t>3</t>
  </si>
  <si>
    <t>4</t>
  </si>
  <si>
    <t>5</t>
  </si>
  <si>
    <t>ADAPTERY</t>
  </si>
  <si>
    <t>M</t>
  </si>
  <si>
    <t>6</t>
  </si>
  <si>
    <t>PANEL CZUŁOŚCI</t>
  </si>
  <si>
    <t>OBIEKTYWY</t>
  </si>
  <si>
    <t>SZAFY</t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</si>
  <si>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 </t>
    </r>
  </si>
  <si>
    <r>
      <rPr>
        <b/>
        <sz val="10"/>
        <rFont val="Calibri"/>
        <family val="2"/>
        <charset val="238"/>
        <scheme val="minor"/>
      </rPr>
      <t>NAŚWIETLACZ ZE STATYWEM 50W</t>
    </r>
    <r>
      <rPr>
        <sz val="10"/>
        <rFont val="Calibri"/>
        <family val="2"/>
        <charset val="238"/>
        <scheme val="minor"/>
      </rPr>
      <t xml:space="preserve">
Naświetlacz LED 50W  z kablem i wtyczką, wodoodporny, odpowiada
mocy około 400W tradycyjnego naświetlacza.
Dane techniczne:
Moc: 50W
Strumień świetlny: min.4000lm
Barwa światła: biała neutralna
Temperatura barwowa: 4000-4500K
Kąt świecenia: 120 stopni
Diody: SMD
Zasilanie: 230V
Klasa szczelności: IP65
Naświetlacz LED
Wysokość statywu: 140-160cm.</t>
    </r>
  </si>
  <si>
    <r>
      <rPr>
        <b/>
        <sz val="10"/>
        <rFont val="Calibri"/>
        <family val="2"/>
        <charset val="238"/>
        <scheme val="minor"/>
      </rPr>
      <t>LAMPA WARSZTATOWA równoważny w parametrach: SCANGRIP NOVA 10K</t>
    </r>
    <r>
      <rPr>
        <sz val="10"/>
        <rFont val="Calibri"/>
        <family val="2"/>
        <charset val="238"/>
        <scheme val="minor"/>
      </rPr>
      <t xml:space="preserve">
Lampa wytrzymała w każdych warunkach atmosferycznych. Wodoszczelna.
Ładowanie przez kabel. Możliwość przypięcia do paska roboczego.Posiada SMART GRIP . Wskaźnik naładowania baterii.
Czas pracy na baterii min.15h.
Źródło światła: COB LED.
Moc światła: min.500-10000 LUMENÓW,
Minimum 5 poziomów regulacji natężenia światła.
Kabel min.5 m,
Klasa ochrony: IK07,  IP67.</t>
    </r>
  </si>
  <si>
    <r>
      <rPr>
        <b/>
        <sz val="10"/>
        <rFont val="Calibri"/>
        <family val="2"/>
        <charset val="238"/>
        <scheme val="minor"/>
      </rPr>
      <t xml:space="preserve">STOJAK DO LAMPY SCANGRIP </t>
    </r>
    <r>
      <rPr>
        <sz val="10"/>
        <rFont val="Calibri"/>
        <family val="2"/>
        <charset val="238"/>
        <scheme val="minor"/>
      </rPr>
      <t xml:space="preserve">
Stojak/statyw do lamp przeznaczony do bezpośredniego montażu reflektorów bez wspornika.
Wykonany z trwałej i solidnej stali malowanej proszkowo.
Niezawodny system blokowania 360 stopni.
Regulacja wysokości  do min. 300 cm.</t>
    </r>
  </si>
  <si>
    <r>
      <t xml:space="preserve">LAMPA WARSZTATOWA 8W równoważna z AS42303 
</t>
    </r>
    <r>
      <rPr>
        <sz val="10"/>
        <rFont val="Calibri"/>
        <family val="2"/>
        <charset val="238"/>
        <scheme val="minor"/>
      </rPr>
      <t>w parametrach:
Moc: min.8W (świetlówka)
Przewód:  min.5m (H05VV F 2x0,75) gumowy.
Zasilanie: 230V/50Hz
Moc światła min.300 lm.
Żarówka –halogen.
Wbudowany obrotowy hak do zawieszenia lampy, rozproszone światło pozwala
równomiernie oświetlić większą przestrzeń.</t>
    </r>
  </si>
  <si>
    <r>
      <t xml:space="preserve">Niniejszy dokument należy opatrzyć </t>
    </r>
    <r>
      <rPr>
        <b/>
        <sz val="10"/>
        <color rgb="FF0070C0"/>
        <rFont val="Calibri"/>
        <family val="2"/>
        <charset val="238"/>
        <scheme val="minor"/>
      </rPr>
      <t>kwalifikowanym</t>
    </r>
    <r>
      <rPr>
        <sz val="10"/>
        <color rgb="FF0070C0"/>
        <rFont val="Calibri"/>
        <family val="2"/>
        <charset val="238"/>
        <scheme val="minor"/>
      </rPr>
      <t xml:space="preserve"> podpisem elektronicznym. </t>
    </r>
  </si>
  <si>
    <r>
      <t xml:space="preserve">Uwaga! </t>
    </r>
    <r>
      <rPr>
        <sz val="10"/>
        <color rgb="FF0070C0"/>
        <rFont val="Calibri"/>
        <family val="2"/>
        <charset val="238"/>
        <scheme val="minor"/>
      </rPr>
      <t>Nanoszenie jakichkolwiek zmian w treści dokumentu po opatrzeniu w.w. podpisem może skutkować naruszeniem integralności podpisu, a w konsekwencji skutkować odrzuceniem oferty</t>
    </r>
  </si>
  <si>
    <r>
      <rPr>
        <b/>
        <sz val="10"/>
        <rFont val="Calibri"/>
        <family val="2"/>
        <charset val="238"/>
        <scheme val="minor"/>
      </rPr>
      <t>ZAMEK DO SZAFKI K1LA + 2 KLUCZE</t>
    </r>
    <r>
      <rPr>
        <sz val="10"/>
        <rFont val="Calibri"/>
        <family val="2"/>
        <charset val="238"/>
        <scheme val="minor"/>
      </rPr>
      <t xml:space="preserve">
NSN: 5140015718742
P/N: K1LA
Dodatkowe 2 klucze do zamka.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</si>
  <si>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 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</si>
  <si>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3 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</si>
  <si>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4 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</si>
  <si>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6</t>
    </r>
  </si>
  <si>
    <r>
      <rPr>
        <b/>
        <sz val="10"/>
        <rFont val="Calibri"/>
        <family val="2"/>
        <charset val="238"/>
        <scheme val="minor"/>
      </rPr>
      <t>ZESTAW PRZEWODÓW POMIAROWYCH TL71</t>
    </r>
    <r>
      <rPr>
        <sz val="10"/>
        <rFont val="Calibri"/>
        <family val="2"/>
        <charset val="238"/>
        <scheme val="minor"/>
      </rPr>
      <t xml:space="preserve">
Zestaw przewodów pomiarowych  multimetru cyfrowego FLUKE 8845, 8846.
P/N: TL71.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</si>
  <si>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nr7 </t>
    </r>
  </si>
  <si>
    <r>
      <rPr>
        <b/>
        <sz val="10"/>
        <rFont val="Calibri"/>
        <family val="2"/>
        <charset val="238"/>
        <scheme val="minor"/>
      </rPr>
      <t>ADAPTER PODNOSZENIA KOŁA GŁÓWNEGO 16A13200L1-1.</t>
    </r>
    <r>
      <rPr>
        <sz val="10"/>
        <rFont val="Calibri"/>
        <family val="2"/>
        <charset val="238"/>
        <scheme val="minor"/>
      </rPr>
      <t xml:space="preserve">
NSN: 1730013069439
P/N: 16A13200L1-1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</si>
  <si>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8 </t>
    </r>
  </si>
  <si>
    <r>
      <t xml:space="preserve">WÓZEK PLATFORMOWY  
</t>
    </r>
    <r>
      <rPr>
        <sz val="10"/>
        <rFont val="Calibri"/>
        <family val="2"/>
        <charset val="238"/>
        <scheme val="minor"/>
      </rPr>
      <t>Wózek o masywnej, stabilnej i przestronnej konstrukcji wykonany z
sprężystego twardego plastiku. Platforma wózka jest składana. Koła mają
doskonałą absorpcję wstrząsów i idealnie nadają się do lekkich
zastosowań przemysłowych.
Dane techniczne (+-10%):
- ładowność: 150kg
- szerokość: 610mm
- długość: 910mm 
- typ kół: 2 kółka stałe, 2 samonastawne,
- średnica kół: 125mm
- koła: bez hamulca.</t>
    </r>
  </si>
  <si>
    <r>
      <t xml:space="preserve">WÓZEK DWUPÓŁKOWY 2P SPW 1060-125 lub równoważny
w parametrach:
</t>
    </r>
    <r>
      <rPr>
        <sz val="10"/>
        <rFont val="Calibri"/>
        <family val="2"/>
        <charset val="238"/>
        <scheme val="minor"/>
      </rPr>
      <t>Wózek ręczny,platformowy dwupółkowy, konstrukcja spawana.
Platformy półek z wodoodpornej bakelizowanej sklejki z siatką
antypoślizgową. 
Grubość platformy: podstawa i półka -  9 mm (+/- 10%).
2 półki o wymiarze 1000x600 mm (+/- 10%).
Koła pełna guma fi 125 mm, 2 skrętne bez hamulca oraz 2 stałe.
Nośność wózka nie mniej niż 250 kg.
Zabezpieczenie antykorozyjne : konstrukcja wózka lakierowana na kolor.</t>
    </r>
  </si>
  <si>
    <t>WÓZKI</t>
  </si>
  <si>
    <r>
      <t xml:space="preserve">PRZEWÓD FI 6,3 20M 350BAR GZ1/4 GW7/16
</t>
    </r>
    <r>
      <rPr>
        <sz val="10"/>
        <rFont val="Calibri"/>
        <family val="2"/>
        <charset val="238"/>
        <scheme val="minor"/>
      </rPr>
      <t>Przewód wykonany z poliuretanu w podwójnym oplocie, zakończony zakuciem
metalowym z gwintem wewnętrznym i zewnętrznym.
Medium :azot, powietrze.
Ciśnienie robocze: max 5000Psi/350bar.
Długość: 20m.
Średnica: 6,3mm / 1/4 cala.
Gwint zewnętrzny: 1/4 cala.
Gwint wewnętrzny: 7/16 cala.</t>
    </r>
  </si>
  <si>
    <r>
      <t xml:space="preserve">FORMULARZ CENOWY </t>
    </r>
    <r>
      <rPr>
        <sz val="12"/>
        <rFont val="Calibri"/>
        <family val="2"/>
        <charset val="238"/>
        <scheme val="minor"/>
      </rPr>
      <t xml:space="preserve"> - zadanie nr 5</t>
    </r>
  </si>
  <si>
    <t>PODSTAWKI POD KOŁA</t>
  </si>
  <si>
    <t>SZYBKOZŁĄCZKA</t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</si>
  <si>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14</t>
    </r>
  </si>
  <si>
    <r>
      <t xml:space="preserve">PANEL CZUŁOŚCI PENETRANTA PSM-5
</t>
    </r>
    <r>
      <rPr>
        <sz val="10"/>
        <rFont val="Calibri"/>
        <family val="2"/>
        <charset val="238"/>
        <scheme val="minor"/>
      </rPr>
      <t>NSN: 5895012255532          
P/N:  PSM-5</t>
    </r>
  </si>
  <si>
    <r>
      <t xml:space="preserve">PAS TRANSPORTOWY ŚCIĄGAJĄCY Z NAPINACZEM 2000da/N 3M
</t>
    </r>
    <r>
      <rPr>
        <sz val="10"/>
        <rFont val="Calibri"/>
        <family val="2"/>
        <charset val="238"/>
        <scheme val="minor"/>
      </rPr>
      <t xml:space="preserve">Przeznaczony do mocowania ładunku na pojeździe.
Gruby splot gwarantuje pewne i stabilne utrzymanie ładunku podczas transportu.
Wytrzymałość 20000 daN. 
Szerokości: min.38 mm. 
Długość pasa 3m. </t>
    </r>
  </si>
  <si>
    <r>
      <t xml:space="preserve">TESTER AKUMULATORÓW równoważny z VOLTCRAFT BT-3
w parametrach:
</t>
    </r>
    <r>
      <rPr>
        <sz val="10"/>
        <rFont val="Calibri"/>
        <family val="2"/>
        <charset val="238"/>
        <scheme val="minor"/>
      </rPr>
      <t>Urządzenie do baterii samochodowych 12V.
Zalecana pojemność akumulatora powyżej 30Ah.
Prąd wyładowania: 100A
Wyposażony w min. 3 pozycyjny wyświetlacz LCD.
Dane techniczne:
zakres pomiaru ok. 8,0 do maks 16 VDC, czas testu min.10 sek. Czerwona dioda
LED: przy mniej niż 9,1VDC, żółta dioda 9,1 do 10,4 VDC, zielona dioda
10,4 VDC.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</si>
  <si>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19</t>
    </r>
  </si>
  <si>
    <r>
      <t xml:space="preserve">OBIEKTYW równoważny z AT120D/FF-IV84 IPLEX
w parametrach:
</t>
    </r>
    <r>
      <rPr>
        <sz val="10"/>
        <rFont val="Calibri"/>
        <family val="2"/>
        <charset val="238"/>
        <scheme val="minor"/>
      </rPr>
      <t>Optyczny adapter końcówki-obiektyw 4mm.
Pole widzenia (+/- 5%): 120°.
Kierunek widzenia: przedni.
Głębia pola: ok.25mm do nieskończoności.
Średnica zewnętrzna: ok.4mm.
Pasują do modeli: IPLEX LX i LT.</t>
    </r>
  </si>
  <si>
    <r>
      <rPr>
        <b/>
        <sz val="10"/>
        <rFont val="Calibri"/>
        <family val="2"/>
        <charset val="238"/>
        <scheme val="minor"/>
      </rPr>
      <t>OBIEKTYW równoważny z AT120S/FF-IV84 IPLEX</t>
    </r>
    <r>
      <rPr>
        <sz val="10"/>
        <rFont val="Calibri"/>
        <family val="2"/>
        <charset val="238"/>
        <scheme val="minor"/>
      </rPr>
      <t xml:space="preserve">
w parametrach:
Optyczny adapter końcówki-obiektyw 4mm.
Pole widzenia (+/- 5%): 120°.
Kierunek widzenia: boczny.
Głębia pola: ok. 6mm do nieskończoności.
Średnica zewnętrzna: ok. 4mm.
Pasują do modelów IPLEX LX i LT.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</si>
  <si>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20</t>
    </r>
  </si>
  <si>
    <r>
      <t xml:space="preserve">STOŁEK  WARSZTATOWY Z SZUFLADAMI 
</t>
    </r>
    <r>
      <rPr>
        <sz val="10"/>
        <rFont val="Calibri"/>
        <family val="2"/>
        <charset val="238"/>
        <scheme val="minor"/>
      </rPr>
      <t>Możliwość regulacji wysokości.
Obciążenie min 130 kg.
Minimum 3 szuflady + dzielona tacka do przechowywania narzędzi i części.
Komfortowe siedzisko obracane ,wypełnione miękką gąbką.
W pełnie skrętne kółka o średnicy 75mm i szer.25mm.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</si>
  <si>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21</t>
    </r>
  </si>
  <si>
    <t>11</t>
  </si>
  <si>
    <r>
      <rPr>
        <b/>
        <sz val="10"/>
        <rFont val="Calibri"/>
        <family val="2"/>
        <charset val="238"/>
        <scheme val="minor"/>
      </rPr>
      <t>SKRZYNKA NARZĘDZIOWA 22"</t>
    </r>
    <r>
      <rPr>
        <sz val="10"/>
        <rFont val="Calibri"/>
        <family val="2"/>
        <charset val="238"/>
        <scheme val="minor"/>
      </rPr>
      <t xml:space="preserve">
składa się z głównego organizera z przeźroczystą pokrywą wykonaną z
niełamliwego poliwęglanu. Zawiera minimum 11 pojemników:  duże z regulowaną przegródką oraz kilka mniejszych przegródek. 
Posiada nogi wspierające pokrywę, metalowy uchwyt oraz wytrzymałą rączkę z miękkim chwytem.
Rozmiar 22"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</si>
  <si>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22</t>
    </r>
  </si>
  <si>
    <t>SKRZYNKI</t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</si>
  <si>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23</t>
    </r>
  </si>
  <si>
    <r>
      <rPr>
        <b/>
        <sz val="10"/>
        <rFont val="Calibri"/>
        <family val="2"/>
        <charset val="238"/>
        <scheme val="minor"/>
      </rPr>
      <t>ADAPTER PRZEWODU POWIETRZA 3726840</t>
    </r>
    <r>
      <rPr>
        <sz val="10"/>
        <rFont val="Calibri"/>
        <family val="2"/>
        <charset val="238"/>
        <scheme val="minor"/>
      </rPr>
      <t xml:space="preserve">
Adapter zewnętrzny do montażu przewodu wydawczego powietrza do urządzenia 8".
Przeznaczenie: układ zasilania powietrzem klimatyzacji urządzenia
specjalnego AGILE AIR 70 (AGE) (kompresor lotniskowy.
Katalog części: OM TP100175 rev A, nr rys.: 14-1. 2/1.</t>
    </r>
  </si>
  <si>
    <r>
      <rPr>
        <b/>
        <sz val="10"/>
        <rFont val="Calibri"/>
        <family val="2"/>
        <charset val="238"/>
        <scheme val="minor"/>
      </rPr>
      <t>ADAPTER PRZEWODU POWIETRZA 3726841</t>
    </r>
    <r>
      <rPr>
        <sz val="10"/>
        <rFont val="Calibri"/>
        <family val="2"/>
        <charset val="238"/>
        <scheme val="minor"/>
      </rPr>
      <t xml:space="preserve">
Adapter wewnętrzny do montażu przewodu wydawczego powietrza do urządzenia
8" z pokrętłami, Przeznaczenie: układ zasilania powietrzem klimatyzacji
urządzenia specjalnego AGILE AIR 70 (AGE),(kompresor lotniskowy).
Katalog części: OM TP100175 rev A, nr rys.: 14-1. 3/1.</t>
    </r>
  </si>
  <si>
    <r>
      <t xml:space="preserve">SZAFA SKRYTKOWA równoważna z SK300-010
w parametrach
</t>
    </r>
    <r>
      <rPr>
        <sz val="10"/>
        <rFont val="Calibri"/>
        <family val="2"/>
        <charset val="238"/>
        <scheme val="minor"/>
      </rPr>
      <t>Wymiary (+/-5%): 1800x600x480 mm.
Konstrukcja stalowa, zgrzewana. Drzwi wzmocnione z zamkiem cylindrycznym
typu Master z 2 kluczami. Szafa z otworami wentylacyjnymi w drzwiach oraz regulatorami do poziomowania. Podzielona na 10 identycznych skrytek z niezależnymi drzwiczkami. Malowana proszkowo RAL 7035.</t>
    </r>
  </si>
  <si>
    <r>
      <rPr>
        <b/>
        <sz val="10"/>
        <rFont val="Calibri"/>
        <family val="2"/>
        <charset val="238"/>
        <scheme val="minor"/>
      </rPr>
      <t xml:space="preserve">SZAFA WARSZTATOWA SWM 101 S1 lub równoważna </t>
    </r>
    <r>
      <rPr>
        <sz val="10"/>
        <rFont val="Calibri"/>
        <family val="2"/>
        <charset val="238"/>
        <scheme val="minor"/>
      </rPr>
      <t xml:space="preserve">
w parametrach:
Szafa do przechowywania materiałów łatwopalnych, środków płynnych
w pojemnikach.
Szafa wyposażona:
- w 2 półkowanienki ocynkowane, zapobiegające wyciekowi substancji
niebezpiecznych poza obręb szafy. Otwory wentylacyjne w drzwiach.
Stabilna konstrukcja gwarantuje wieloletnie użytkowanie.
Drzwi zamykane na zamek kluczowy. Do zamka dołączone dwa klucze.
Wymiary zewnętrzne szafy (+/- 5%):
wys. x szer. x gł.
1040x1000x540mm.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</si>
  <si>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24</t>
    </r>
  </si>
  <si>
    <r>
      <rPr>
        <b/>
        <sz val="10"/>
        <rFont val="Calibri"/>
        <family val="2"/>
        <charset val="238"/>
        <scheme val="minor"/>
      </rPr>
      <t xml:space="preserve">UZIEMIENIE DO SAMOLOTU </t>
    </r>
    <r>
      <rPr>
        <sz val="10"/>
        <rFont val="Calibri"/>
        <family val="2"/>
        <charset val="238"/>
        <scheme val="minor"/>
      </rPr>
      <t xml:space="preserve">
Linka o dł. 18 metrów, izolacja koloru żółtego. Na jednym z końców linki
znajduje się bolec typu "jack", a na drugim klamra.
Służy do zdejmowania ładunków
elektrostatycznych z pokrycia samolotu podczas jego postoju na płycie
postojowej oraz podczas obsługi technicznej.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</si>
  <si>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25</t>
    </r>
  </si>
  <si>
    <t>160</t>
  </si>
  <si>
    <t>60</t>
  </si>
  <si>
    <r>
      <rPr>
        <b/>
        <sz val="10"/>
        <color indexed="8"/>
        <rFont val="Calibri"/>
        <family val="2"/>
        <charset val="238"/>
        <scheme val="minor"/>
      </rPr>
      <t>TRYSKAWKA PLASTIKOWA 500ML</t>
    </r>
    <r>
      <rPr>
        <sz val="10"/>
        <rFont val="Calibri"/>
        <family val="2"/>
        <charset val="238"/>
        <scheme val="minor"/>
      </rPr>
      <t xml:space="preserve">
Przeznaczona do przemywania roztworami chemicznymi szkła laboratoryjnego.
Butelka plastikowa 
Nakrętka szczelna, wyposażona w wężyk z zatyczką.
Pojemność: 500ml.</t>
    </r>
  </si>
  <si>
    <r>
      <rPr>
        <b/>
        <sz val="10"/>
        <rFont val="Calibri"/>
        <family val="2"/>
        <charset val="238"/>
        <scheme val="minor"/>
      </rPr>
      <t>TRYSKAWKA PLASTIKOWA 100ML</t>
    </r>
    <r>
      <rPr>
        <sz val="10"/>
        <rFont val="Calibri"/>
        <family val="2"/>
        <charset val="238"/>
        <scheme val="minor"/>
      </rPr>
      <t xml:space="preserve">
Przeznaczona do przemywania roztworami chemicznymi szkła laboratoryjnego.
Butelka plastikowa 
Nakrętka szczelna, wyposażona w wężyk z zatyczką.
Pojemność: 100ml.</t>
    </r>
  </si>
  <si>
    <r>
      <rPr>
        <b/>
        <sz val="10"/>
        <rFont val="Calibri"/>
        <family val="2"/>
        <charset val="238"/>
        <scheme val="minor"/>
      </rPr>
      <t>POJEMNIK PLASTIKOWY 100ML Z NAKRĘTKĄ</t>
    </r>
    <r>
      <rPr>
        <sz val="10"/>
        <rFont val="Calibri"/>
        <family val="2"/>
        <charset val="238"/>
        <scheme val="minor"/>
      </rPr>
      <t xml:space="preserve">
Pojemnik plastikowy z nakrętką.
Na pojemniku podziałka co 10 ml.
Pojemność:100ml.
Pojemnik przeźroczysty.</t>
    </r>
  </si>
  <si>
    <r>
      <rPr>
        <b/>
        <sz val="10"/>
        <rFont val="Calibri"/>
        <family val="2"/>
        <charset val="238"/>
        <scheme val="minor"/>
      </rPr>
      <t>POJEMNIK PLASTIKOWY 200ML Z NAKRĘTKĄ</t>
    </r>
    <r>
      <rPr>
        <sz val="10"/>
        <rFont val="Calibri"/>
        <family val="2"/>
        <charset val="238"/>
        <scheme val="minor"/>
      </rPr>
      <t xml:space="preserve">
Pojemnik plastikowy z nakrętką.
Na pojemniku podziałka co 10 ml. 
Pojemność: 200ml.
Pojemnik przeźroczysty.</t>
    </r>
  </si>
  <si>
    <r>
      <rPr>
        <b/>
        <sz val="10"/>
        <rFont val="Calibri"/>
        <family val="2"/>
        <charset val="238"/>
        <scheme val="minor"/>
      </rPr>
      <t>POJEMNIK PLASTIKOWY 500ML Z NAKRĘTKĄ</t>
    </r>
    <r>
      <rPr>
        <sz val="10"/>
        <rFont val="Calibri"/>
        <family val="2"/>
        <charset val="238"/>
        <scheme val="minor"/>
      </rPr>
      <t xml:space="preserve">
Pojemnik plastikowy z nakrętką. 
Pojemność: 500ml.
Pojemnik przeźroczysty.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</si>
  <si>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26</t>
    </r>
  </si>
  <si>
    <r>
      <rPr>
        <b/>
        <sz val="10"/>
        <rFont val="Calibri"/>
        <family val="2"/>
        <charset val="238"/>
        <scheme val="minor"/>
      </rPr>
      <t>PŁYTA POLIURETANOWA 2000X1200X40MM.</t>
    </r>
    <r>
      <rPr>
        <sz val="10"/>
        <rFont val="Calibri"/>
        <family val="2"/>
        <charset val="238"/>
        <scheme val="minor"/>
      </rPr>
      <t xml:space="preserve">
Płyta charakteryzuje się dużą wytrzymałością na wysokie i niskie temperatury oraz dużą odpornością na rozciąganie i pękanie.
Stosowana m.in. w kaletnictwie, tapicerstwie oraz jako materiał wygłuszający.
Wymiary płyty (+/- 5%):
- długość: 2000mm
- szerokość: 1200mm
- grubość: 40mm.</t>
    </r>
  </si>
  <si>
    <r>
      <rPr>
        <b/>
        <sz val="10"/>
        <rFont val="Calibri"/>
        <family val="2"/>
        <charset val="238"/>
        <scheme val="minor"/>
      </rPr>
      <t>PŁYTA POLIURETANOWA 2000X1200X80MM.</t>
    </r>
    <r>
      <rPr>
        <sz val="10"/>
        <rFont val="Calibri"/>
        <family val="2"/>
        <charset val="238"/>
        <scheme val="minor"/>
      </rPr>
      <t xml:space="preserve">
Płyta charakteryzuje się dużą wytrzymałością na wysokie i niskie temperatury oraz dużą odpornością na rozciąganie i pękanie.
Stosowana m.in. w kaletnictwie, tapicerstwie oraz jako materiał wygłuszający.
Wymiary płyty (+/- 5%):
- długość: 2000mm
- szerokość: 1200mm
- grubość: 80mm.</t>
    </r>
  </si>
  <si>
    <r>
      <t xml:space="preserve">KRZESŁO WARSZTATOWE równoważne z PROMAG 06-3079 
w parametrach:
</t>
    </r>
    <r>
      <rPr>
        <sz val="10"/>
        <rFont val="Calibri"/>
        <family val="2"/>
        <charset val="238"/>
        <scheme val="minor"/>
      </rPr>
      <t>Krzesło posiada:
- antypoślizgowe siedzisko i oparcie ze średnio twardego poliuretanu,
- regulacja wysokości siedziska za pomocą podnośnika pneumatycznego,
- podstawa wykonana z tworzywa,
- chromowany podnóżek z możliwością regulacji wysokości na stopkach.
Wymiary (+/-5%):
-szerokość siedziska: 460mm
-wysokość: od 960mm do 1270 mm.
-głębokość: 420mm
-nośność min.110kg.</t>
    </r>
  </si>
  <si>
    <r>
      <t xml:space="preserve">PODSTAWKI POD KOŁA 355X150X100MM.
 </t>
    </r>
    <r>
      <rPr>
        <sz val="10"/>
        <rFont val="Calibri"/>
        <family val="2"/>
        <charset val="238"/>
        <scheme val="minor"/>
      </rPr>
      <t>Podstawki pod koła koloru żółtego, zabezpieczające samolot przed
 niekontrolowanym przemieszczeniem.
 Wykonane:
 - materiał: drewno
 - górne narożniki dłuższych boków (wzdłuż długości 35,5cm) ścięte pod
 kątem 45 stopni do połowy wysokości bocznej ściany
 - podstawka z jednej strony (na krótszym boku podstawki) ma otwór
 wywiercony od góry do dołu z poszerzeniem otworu od spodu dla węzła
 zaplecionego na jednym końcu liny przełożonej przez otwór; z drugiej
 strony poprzeczne nacięcie równoległe do podstawy na połowie wysokości
 umożliwiające połączenie liną z drugiej podstawki (szerokość i głębokość
 większa od średnicy liny o 2mm)
 - długość liny dołączonej do podstawki: 85cm
 Komplet zawiera 2szt umożliwiające ich połączenie za pomocą grubego
 sznura (liny) dołączonej do każdej sztuki.
 Wymiary:
 - długość: 355mm
 - szerokość: 150mm
 - wysokość: 100mm</t>
    </r>
  </si>
  <si>
    <r>
      <t xml:space="preserve">Niniejszy dokument należy opatrzyć </t>
    </r>
    <r>
      <rPr>
        <b/>
        <sz val="11"/>
        <color rgb="FF0070C0"/>
        <rFont val="Calibri"/>
        <family val="2"/>
        <charset val="238"/>
        <scheme val="minor"/>
      </rPr>
      <t>kwalifikowanym</t>
    </r>
    <r>
      <rPr>
        <sz val="11"/>
        <color rgb="FF0070C0"/>
        <rFont val="Calibri"/>
        <family val="2"/>
        <charset val="238"/>
        <scheme val="minor"/>
      </rPr>
      <t xml:space="preserve"> podpisem elektronicznym. </t>
    </r>
  </si>
  <si>
    <r>
      <t xml:space="preserve">Uwaga! </t>
    </r>
    <r>
      <rPr>
        <sz val="11"/>
        <color rgb="FF0070C0"/>
        <rFont val="Calibri"/>
        <family val="2"/>
        <charset val="238"/>
        <scheme val="minor"/>
      </rPr>
      <t>Nanoszenie jakichkolwiek zmian w treści dokumentu po opatrzeniu w.w. podpisem może skutkować naruszeniem integralności podpisu, a w konsekwencji skutkować odrzuceniem oferty</t>
    </r>
  </si>
  <si>
    <r>
      <rPr>
        <b/>
        <sz val="10"/>
        <rFont val="Calibri"/>
        <family val="2"/>
        <charset val="238"/>
        <scheme val="minor"/>
      </rPr>
      <t xml:space="preserve">ENDOSKOP XREC SB4405 lub równoważna </t>
    </r>
    <r>
      <rPr>
        <sz val="10"/>
        <rFont val="Calibri"/>
        <family val="2"/>
        <charset val="238"/>
        <scheme val="minor"/>
      </rPr>
      <t xml:space="preserve">
w parametrach:
 Wodoszczelna kamera inspekcyjna USB z wbudowanym oświetleniem LED.
 Pozwala na obserwację trudno dostępnych miejsc. Kamera posiada sztywny,
 elastyczny kabel, który można dowolnie kształtować. Elastyczna i sztywna
 konstrukcja kabla umożliwia dużo wygodniejsze i lepsze dotarcie
 szczególnie na duże głębokości, pozwalając utrzymać stabilnie kamerę.
- obiektyw 8mm,
 - min.8 diod LED z regulacją jasności,
 - wodoodporność: IP67/IP68
 - rozdzielczość : HD 1600x1200p,
 - moduł Wi-Fi - wyposażony w akumulator dzięki, któremu urządzenie może
 pracować bez zasilania min. 90 minut,
 - kąt widzenia min.70 stopni,
 - długość kabla: min.10M,
 - matryca: CMOS,
 - złącze USB/Micro USB,
 - zasilanie nadajnika Wi-Fi: wbudowany akumulator,
 - kolorowy obraz, - zoom cyfrowy,
 Kompatybilność: system Windows XP, 2003, VISTA 7,8,10.
 system Android 6,0 lub wyższy, system IOS 9,0 lub wyższy.
 Skład zestawu:
 - kamera endoskopowa z kablem zasilającym min.10M, - moduł Wi-Fi,
 - kabel zasilający pozwalający na ładowanie odbiornika Wi-Fi z portu  USB,
 - końcówka naprawcza z haczykiem,
 - końcówka naprawcza z magnesem,
 - nasadka z lusterkiem, nasadka wodoszczelna, pudełko ochronne na nakładki funkcyjne, instrukcja obsługi.</t>
    </r>
  </si>
  <si>
    <r>
      <rPr>
        <b/>
        <sz val="10"/>
        <rFont val="Calibri"/>
        <family val="2"/>
        <charset val="238"/>
        <scheme val="minor"/>
      </rPr>
      <t>WĄŻ POWIETRZA KLIMATYZOWANEGO S29825.</t>
    </r>
    <r>
      <rPr>
        <sz val="10"/>
        <rFont val="Calibri"/>
        <family val="2"/>
        <charset val="238"/>
        <scheme val="minor"/>
      </rPr>
      <t xml:space="preserve">
Wąż przeznaczony do dostarczenia do samolotu powietrza klimatyzowanego
o określonej temperaturze oraz ciśnieniu. Stosowany  w klimatyzatorze zasilacza elektroenergetycznego  JO3C.
Złożony z dwóch elementów:
1) krótszego:
- długość - 320 cm,
- średnica - 10 cm, zakończonego adapterem o P/N 0039-0019-4;
2 )dłuższego:
- długość - 900 cm,
- średnica - 21 cm, zakończony końcówką mocującą do urządzenia.
Wąż wykonany z materiału parcianego.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</si>
  <si>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12</t>
    </r>
  </si>
  <si>
    <r>
      <rPr>
        <b/>
        <sz val="10"/>
        <rFont val="Calibri"/>
        <family val="2"/>
        <charset val="238"/>
        <scheme val="minor"/>
      </rPr>
      <t>WTYK KRÓCIEC SZYBKOZŁĄCZKI TYP 26 NW 7,2.</t>
    </r>
    <r>
      <rPr>
        <sz val="10"/>
        <rFont val="Calibri"/>
        <family val="2"/>
        <charset val="238"/>
        <scheme val="minor"/>
      </rPr>
      <t xml:space="preserve">
Wtyk szybkozłączki pneumatycznej. Wtyk z jednej strony wchodzi w
szybkozłączkę, a z drugiej znajduje się króciec do podłączenie węża lub
przewodu gumowego o średnicy 10mm. 
Wykonany z mosiądzu.</t>
    </r>
  </si>
  <si>
    <r>
      <rPr>
        <b/>
        <sz val="10"/>
        <rFont val="Calibri"/>
        <family val="2"/>
        <charset val="238"/>
        <scheme val="minor"/>
      </rPr>
      <t>SZYBKOZŁĄCZKA TYP 26 NW7,2 NA WĄŻ 10MM.</t>
    </r>
    <r>
      <rPr>
        <sz val="10"/>
        <rFont val="Calibri"/>
        <family val="2"/>
        <charset val="238"/>
        <scheme val="minor"/>
      </rPr>
      <t xml:space="preserve">
 Szybkozłączka o zastosowaniu uniwersalnym wykonana z mosiądzu.
 Parametry: wydajność 1200l/min.
 Zakres temperatura pracy -20 do +100 st.C.
 Max. ciśnienie robocze do 35 bar.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</si>
  <si>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15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</si>
  <si>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16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</si>
  <si>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17</t>
    </r>
  </si>
  <si>
    <r>
      <rPr>
        <b/>
        <sz val="10"/>
        <rFont val="Calibri"/>
        <family val="2"/>
        <charset val="238"/>
        <scheme val="minor"/>
      </rPr>
      <t xml:space="preserve">MATY AWARYJNEGO WYCIĄGANIA STATKU POWIETRZNEGO AMS 
</t>
    </r>
    <r>
      <rPr>
        <sz val="10"/>
        <rFont val="Calibri"/>
        <family val="2"/>
        <charset val="238"/>
        <scheme val="minor"/>
      </rPr>
      <t>Typ: AMS
Jeden komplet składa się z 15 paneli kazdy o wymiarach 2x1 m.
Panele wykonane są z tworzywa sztucznego,  waga jednego
wynosi ok.24 kg.
Udźwig na m2 - 350 tony.
Udźwig całkowity - 1000 ton.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</si>
  <si>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18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</si>
  <si>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13</t>
    </r>
  </si>
  <si>
    <t>URZĄDZENIE DO PNEUMATYKÓW</t>
  </si>
  <si>
    <t>MATY AWARYJNEGO WYCIĄGANIA STATKU POWIETRZNEGO</t>
  </si>
  <si>
    <t>KOMPUTEROWY SYSTEM DIAGNOSTYCZNY</t>
  </si>
  <si>
    <t>ZESTAW ZŁĄCZ KONTROLNYCH</t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</si>
  <si>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30</t>
    </r>
  </si>
  <si>
    <t>ZESTAW OBSŁUGOWY INSTALACJI PALIWOWEJ</t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</si>
  <si>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29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</si>
  <si>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28</t>
    </r>
  </si>
  <si>
    <t>ZŁĄCZE KONTROLNE EPU</t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</si>
  <si>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27</t>
    </r>
  </si>
  <si>
    <r>
      <rPr>
        <b/>
        <sz val="10"/>
        <rFont val="Calibri"/>
        <family val="2"/>
        <charset val="238"/>
        <scheme val="minor"/>
      </rPr>
      <t xml:space="preserve">SKRZYNKA NARZĘDZIOWA 20" </t>
    </r>
    <r>
      <rPr>
        <sz val="10"/>
        <rFont val="Calibri"/>
        <family val="2"/>
        <charset val="238"/>
        <scheme val="minor"/>
      </rPr>
      <t xml:space="preserve">
Skrzynka narzędziowa wykonana z polipropylenu. Posiada dwa organizery na drobne narzędzia, uchwyty boczne, głęboką tackę oraz gniazda na bity.
Wymiary (+/-5%): 525x256x246mm
Rozmiar 20"</t>
    </r>
  </si>
  <si>
    <r>
      <rPr>
        <b/>
        <sz val="10"/>
        <rFont val="Calibri"/>
        <family val="2"/>
        <charset val="238"/>
        <scheme val="minor"/>
      </rPr>
      <t xml:space="preserve">SKRZYNKA NARZĘDZIOWA 26" </t>
    </r>
    <r>
      <rPr>
        <sz val="10"/>
        <rFont val="Calibri"/>
        <family val="2"/>
        <charset val="238"/>
        <scheme val="minor"/>
      </rPr>
      <t xml:space="preserve">
Skrzynka narzędziowa  wykonana z tworzywa sztucznego służąca jako pojemnik na narzędzia. Skrzynka  posiada aluminiowe zamkniecie oraz uchwyt. Wyposażona w organizer na drobne przedmioty, wyjmowaną tackę na narzędzia. Przystosowana do zamkniecia na kłódkę. 
Rozmiar 26" </t>
    </r>
  </si>
  <si>
    <r>
      <t xml:space="preserve">PRZEJŚCIÓWKA SIECIOWA 230V UNIWERSALNA
</t>
    </r>
    <r>
      <rPr>
        <sz val="10"/>
        <color indexed="8"/>
        <rFont val="Calibri"/>
        <family val="2"/>
        <charset val="238"/>
        <scheme val="minor"/>
      </rPr>
      <t>Przejściówka sieciowa z uziemieniem: PL,UK,USA
Napięcie: 250V.
Maks. prąd: 16A.
Materiał wykonania: PVC.</t>
    </r>
  </si>
  <si>
    <r>
      <t xml:space="preserve">SKRZYNIA TRANSPORTOWA ALUMINIOWA
</t>
    </r>
    <r>
      <rPr>
        <sz val="10"/>
        <rFont val="Calibri"/>
        <family val="2"/>
        <charset val="238"/>
        <scheme val="minor"/>
      </rPr>
      <t>Skrzynia transportowa aluminiowa.
Odporna na korozję.
Wyposażona w narożniki z tworzywa umożliwiające ustawianie skrzyni w
stosy.
Uszczelka chroniąca przed kurzem i strugą wody.
Poręczne uchwyty.
Możliwość zamknięcia pojemnika na klucz, kłódkę lub plombę.
Szczegóły techniczne:
Nośność skrzyni min.100 kg
Pojemność: 415 - 430 litrów.</t>
    </r>
  </si>
  <si>
    <r>
      <t xml:space="preserve">ZASOBNIK TRANSPORTOWO-MAGAZYNOWY CP1041
</t>
    </r>
    <r>
      <rPr>
        <sz val="10"/>
        <rFont val="Calibri"/>
        <family val="2"/>
        <charset val="238"/>
        <scheme val="minor"/>
      </rPr>
      <t>NSN: 8145015258348
P/N: CP1041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</si>
  <si>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9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</si>
  <si>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10</t>
    </r>
  </si>
  <si>
    <r>
      <t xml:space="preserve">FORMULARZ CENOWY </t>
    </r>
    <r>
      <rPr>
        <sz val="10"/>
        <rFont val="Calibri"/>
        <family val="2"/>
        <charset val="238"/>
        <scheme val="minor"/>
      </rPr>
      <t xml:space="preserve"> - zadanie nr 11</t>
    </r>
  </si>
  <si>
    <r>
      <t xml:space="preserve">PRZEWÓD PALIWOWY 3,2MM
</t>
    </r>
    <r>
      <rPr>
        <sz val="10"/>
        <rFont val="Calibri"/>
        <family val="2"/>
        <charset val="238"/>
        <scheme val="minor"/>
      </rPr>
      <t>Gumowy elastyczny przewód paliwowy w oplocie syntetycznym.
Odporny na działanie benzyny i oleju.
Nadaje się na przewody paliwowe i podciśnienia.
Ciśnienie pracy: 1MPa.
Średnica wewnętrzna: 3,2mm.</t>
    </r>
    <r>
      <rPr>
        <b/>
        <sz val="10"/>
        <rFont val="Calibri"/>
        <family val="2"/>
        <charset val="238"/>
        <scheme val="minor"/>
      </rPr>
      <t xml:space="preserve">
Grubość ścianki: 7mm . </t>
    </r>
  </si>
  <si>
    <r>
      <t xml:space="preserve">WĄŻ ZBROJONY DO SPRĘŻONEGO POWIETRZA FI 10 MM.
</t>
    </r>
    <r>
      <rPr>
        <sz val="10"/>
        <rFont val="Calibri"/>
        <family val="2"/>
        <charset val="238"/>
        <scheme val="minor"/>
      </rPr>
      <t>Przewód wykonany z elastycznego PCV dodatkowo wzmacniane obwojem tekstylnym.
Odporny na warunki atmosferyczne.
Przeznaczony do tłoczenia sprężonego powietrza.
Średnica wewnętrzna 10 mm.
Ciśnienie robocze min. 10bar.
Zakres temperatur: ok. -40 do +70st. C.</t>
    </r>
  </si>
  <si>
    <r>
      <rPr>
        <b/>
        <sz val="11"/>
        <rFont val="Calibri"/>
        <family val="2"/>
        <charset val="238"/>
        <scheme val="minor"/>
      </rPr>
      <t>SPRĘŻARKA ATLAS COPCO XAS-36-YD równoważna w parametrach:</t>
    </r>
    <r>
      <rPr>
        <sz val="11"/>
        <rFont val="Calibri"/>
        <family val="2"/>
        <charset val="238"/>
        <scheme val="minor"/>
      </rPr>
      <t xml:space="preserve">
Sprężarka jest przewoźną, jednostopniową sprężarką śrubową z
wtryskiem oleju.
Nominalne efektywne ciśnienie robocze: 7BAR (102PSI)+/-5%
Ciśnienie maksymalne: 8,2-8,7BAR
Wydajność: 35L/s (74CFM)+/-5%
Napęd: silnik wysokoprężny , chłodzony cieczą
Akumulator: 12V 44Ah
Pojemność układu olejowego: 3,5L +/-5%
Zbiornik paliwa: 29L +/-5%
Pojemność układu chłodzenia: 4,5L +/-5%
Podwozie: 1-osiowe, 2- kołowe z hamulcem postojowym i holem.
Ogumienie: 155/80 R13 79T 2,2BAR
</t>
    </r>
  </si>
  <si>
    <t>URZĄDZENIE  do ZDEJMOWANIA / ZAKŁADANIA PNEUMATYKÓW 
P/N 0100501; NSN4910014860199</t>
  </si>
  <si>
    <r>
      <rPr>
        <b/>
        <sz val="10"/>
        <rFont val="Arial"/>
        <family val="2"/>
        <charset val="238"/>
      </rPr>
      <t xml:space="preserve">ELEKTRYCZNA SPRĘŻARKA
</t>
    </r>
    <r>
      <rPr>
        <sz val="10"/>
        <rFont val="Arial"/>
        <family val="2"/>
        <charset val="238"/>
      </rPr>
      <t>P/N 4MB-1 65898; NSN4310010319306</t>
    </r>
  </si>
  <si>
    <r>
      <rPr>
        <b/>
        <sz val="11"/>
        <rFont val="Calibri"/>
        <family val="2"/>
        <charset val="238"/>
        <scheme val="minor"/>
      </rPr>
      <t xml:space="preserve">KOMPUTEROWY SYSTEM DIAGNOSTYCZNY 200123005-F100; </t>
    </r>
    <r>
      <rPr>
        <sz val="11"/>
        <rFont val="Calibri"/>
        <family val="2"/>
        <charset val="238"/>
        <scheme val="minor"/>
      </rPr>
      <t>NSN4920015295801</t>
    </r>
  </si>
  <si>
    <r>
      <rPr>
        <b/>
        <sz val="11"/>
        <rFont val="Calibri"/>
        <family val="2"/>
        <charset val="238"/>
        <scheme val="minor"/>
      </rPr>
      <t>ZESTAW ZŁĄCZ KONTROLNYCH;</t>
    </r>
    <r>
      <rPr>
        <sz val="11"/>
        <rFont val="Calibri"/>
        <family val="2"/>
        <charset val="238"/>
        <scheme val="minor"/>
      </rPr>
      <t xml:space="preserve"> 
P/N16A46140-1; NSN4920010789099</t>
    </r>
  </si>
  <si>
    <r>
      <rPr>
        <b/>
        <sz val="11"/>
        <rFont val="Calibri"/>
        <family val="2"/>
        <charset val="238"/>
        <scheme val="minor"/>
      </rPr>
      <t>ZESTAW OBSŁUGOWY INSTALACJI PALIWOWEJ</t>
    </r>
    <r>
      <rPr>
        <sz val="11"/>
        <rFont val="Calibri"/>
        <family val="2"/>
        <charset val="238"/>
        <scheme val="minor"/>
      </rPr>
      <t>; 
NSN4920013751473</t>
    </r>
  </si>
  <si>
    <r>
      <rPr>
        <b/>
        <sz val="10"/>
        <rFont val="Calibri"/>
        <family val="2"/>
        <charset val="238"/>
        <scheme val="minor"/>
      </rPr>
      <t>KONTENER 1730015019032</t>
    </r>
    <r>
      <rPr>
        <sz val="10"/>
        <rFont val="Calibri"/>
        <family val="2"/>
        <charset val="238"/>
        <scheme val="minor"/>
      </rPr>
      <t>; 
NSN1730015019032</t>
    </r>
  </si>
  <si>
    <r>
      <rPr>
        <b/>
        <sz val="11"/>
        <rFont val="Calibri"/>
        <family val="2"/>
        <charset val="238"/>
        <scheme val="minor"/>
      </rPr>
      <t>ZŁĄCZE KONTROLNE EPU 78123-30</t>
    </r>
    <r>
      <rPr>
        <sz val="11"/>
        <rFont val="Calibri"/>
        <family val="2"/>
        <charset val="238"/>
        <scheme val="minor"/>
      </rPr>
      <t>; 
NSN4920011322325</t>
    </r>
  </si>
  <si>
    <t>PAS TRANSPORTOWY</t>
  </si>
  <si>
    <t>POJEMNIKI TRYSKAWKI</t>
  </si>
  <si>
    <t>LAMPY WARSZTATOWE</t>
  </si>
  <si>
    <t>ZAMEK DO SZAFEK</t>
  </si>
  <si>
    <t>PRZEJŚCIÓWKA SIECIOWA</t>
  </si>
  <si>
    <t>ENDOSKOP XREC SB4405</t>
  </si>
  <si>
    <t>ZESTAW PRZEWODÓW POMIAROWYCH TL71</t>
  </si>
  <si>
    <t>ADAPTER PODNOSZENIA KOŁA GŁÓWNEGO 16A13200L1-1.</t>
  </si>
  <si>
    <t>WĘŻE PRZEWODY</t>
  </si>
  <si>
    <t>TESTER AKUMULATORÓW</t>
  </si>
  <si>
    <t>KRZESŁO, STOŁEK</t>
  </si>
  <si>
    <t>UZIEMIENIE DO SAMOLOTU</t>
  </si>
  <si>
    <t>PŁYTY POLIURETANOWE</t>
  </si>
  <si>
    <t>KONTENER 1730015019032</t>
  </si>
  <si>
    <t>SPRĘŻARKA ATLAS COPCO</t>
  </si>
  <si>
    <t>ELEKTRYCZNA SPRĘŻARKA</t>
  </si>
  <si>
    <t>zał. nr 1a/1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</si>
  <si>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nr1a/1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</si>
  <si>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</si>
  <si>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</si>
  <si>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1a/3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</si>
  <si>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1a/3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</si>
  <si>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1a/4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</si>
  <si>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1a/4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</si>
  <si>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1a/5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</si>
  <si>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1a/5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</si>
  <si>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1a/6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</si>
  <si>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1a/ 6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</si>
  <si>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1a/7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</si>
  <si>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1a/7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</si>
  <si>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1a/8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</si>
  <si>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1a/8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</si>
  <si>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1a/9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</si>
  <si>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1a/9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</si>
  <si>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1a/10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</si>
  <si>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1a/10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</si>
  <si>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1a/11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</si>
  <si>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1a/11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</si>
  <si>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1a/12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</si>
  <si>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1a/12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</si>
  <si>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1a/13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</si>
  <si>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1a/13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</si>
  <si>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1a/14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</si>
  <si>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1a/14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</si>
  <si>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1a/15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</si>
  <si>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1a/15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</si>
  <si>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1a/16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</si>
  <si>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nr1a/16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</si>
  <si>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1a/17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</si>
  <si>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1a/17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</si>
  <si>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1a/18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</si>
  <si>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1a/18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</si>
  <si>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1a/19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</si>
  <si>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1a/19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</si>
  <si>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1a/20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</si>
  <si>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1a/20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</si>
  <si>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1a/21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</si>
  <si>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1a/21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</si>
  <si>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1a/22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</si>
  <si>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1a/22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</si>
  <si>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1a/23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</si>
  <si>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1a/23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</si>
  <si>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1a/24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</si>
  <si>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1a/24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</si>
  <si>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1a/25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</si>
  <si>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1a/25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</si>
  <si>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1a/26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</si>
  <si>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1a/26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</si>
  <si>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1a/27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</si>
  <si>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1a/27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</si>
  <si>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1a/28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</si>
  <si>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1a/28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</si>
  <si>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1a/29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</si>
  <si>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1a/29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</si>
  <si>
    <t>zał. nr 1a/30 do SWZ</t>
  </si>
  <si>
    <r>
      <rPr>
        <b/>
        <sz val="10"/>
        <rFont val="Calibri"/>
        <family val="2"/>
        <charset val="238"/>
        <scheme val="minor"/>
      </rPr>
      <t xml:space="preserve">Wymaga się by Wykonawca w celu umożliwienia porównania parametrów oferowanych produktów z żądanymi przez Zamawiającego w Formularzu cenowym – zał. nr 1a/30 do SWZ, wpisał: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w kolumnie nr 7 PRODUCENTA oraz w kolumnie nr 8 KOD/SYMBOL KATALOGOWY PRODUCENTA lub TYP lub MODEL (lub inne oznaczenie pozwalające zidentyfikować oferowany asortyment),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</si>
</sst>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zł&quot;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7" fillId="0" borderId="0"/>
    <xf numFmtId="0" fontId="8" fillId="0" borderId="0"/>
    <xf numFmtId="0" fontId="8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" fontId="18" fillId="0" borderId="1" applyNumberFormat="0" applyBorder="0">
      <alignment horizontal="center" vertical="center" wrapText="1"/>
    </xf>
  </cellStyleXfs>
  <cellXfs count="89">
    <xf numFmtId="0" fontId="0" fillId="0" borderId="0" xfId="0"/>
    <xf numFmtId="0" fontId="4" fillId="0" borderId="0" xfId="1" applyFont="1"/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Fill="1"/>
    <xf numFmtId="0" fontId="4" fillId="0" borderId="0" xfId="1" applyFont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right" vertical="center"/>
    </xf>
    <xf numFmtId="0" fontId="6" fillId="0" borderId="0" xfId="1" applyFont="1"/>
    <xf numFmtId="49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left" vertical="center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vertical="center" wrapText="1"/>
    </xf>
    <xf numFmtId="0" fontId="4" fillId="0" borderId="1" xfId="2" applyNumberFormat="1" applyFont="1" applyFill="1" applyBorder="1" applyAlignment="1" applyProtection="1">
      <alignment horizontal="center" vertical="center"/>
      <protection locked="0"/>
    </xf>
    <xf numFmtId="164" fontId="4" fillId="0" borderId="1" xfId="2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wrapText="1"/>
    </xf>
    <xf numFmtId="0" fontId="6" fillId="0" borderId="1" xfId="2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4" fillId="0" borderId="1" xfId="6" applyFont="1" applyFill="1" applyBorder="1" applyAlignment="1">
      <alignment horizontal="left" wrapText="1"/>
    </xf>
    <xf numFmtId="49" fontId="4" fillId="0" borderId="1" xfId="2" applyNumberFormat="1" applyFont="1" applyFill="1" applyBorder="1" applyAlignment="1">
      <alignment horizontal="left" wrapText="1"/>
    </xf>
    <xf numFmtId="49" fontId="4" fillId="0" borderId="1" xfId="2" applyNumberFormat="1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left" wrapText="1"/>
    </xf>
    <xf numFmtId="0" fontId="4" fillId="0" borderId="6" xfId="6" applyFont="1" applyFill="1" applyBorder="1" applyAlignment="1">
      <alignment horizontal="center" vertical="center"/>
    </xf>
    <xf numFmtId="49" fontId="4" fillId="0" borderId="3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4" fillId="0" borderId="1" xfId="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9" xfId="6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49" fontId="4" fillId="0" borderId="9" xfId="2" applyNumberFormat="1" applyFont="1" applyFill="1" applyBorder="1" applyAlignment="1">
      <alignment horizontal="center" vertical="center" shrinkToFit="1"/>
    </xf>
    <xf numFmtId="0" fontId="20" fillId="0" borderId="9" xfId="1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 applyProtection="1">
      <alignment horizontal="center" vertical="center"/>
      <protection locked="0"/>
    </xf>
    <xf numFmtId="164" fontId="21" fillId="0" borderId="3" xfId="2" applyNumberFormat="1" applyFont="1" applyFill="1" applyBorder="1" applyAlignment="1">
      <alignment horizontal="center" vertical="center"/>
    </xf>
    <xf numFmtId="2" fontId="21" fillId="0" borderId="3" xfId="1" applyNumberFormat="1" applyFont="1" applyFill="1" applyBorder="1" applyAlignment="1">
      <alignment horizontal="center" vertical="center" wrapText="1"/>
    </xf>
    <xf numFmtId="49" fontId="21" fillId="0" borderId="3" xfId="1" applyNumberFormat="1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wrapText="1"/>
    </xf>
    <xf numFmtId="2" fontId="4" fillId="0" borderId="1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49" fontId="20" fillId="0" borderId="8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0" fontId="6" fillId="0" borderId="0" xfId="1" applyFont="1" applyFill="1"/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2" fontId="4" fillId="0" borderId="0" xfId="1" applyNumberFormat="1" applyFont="1" applyFill="1" applyAlignment="1">
      <alignment horizontal="right" vertical="center"/>
    </xf>
    <xf numFmtId="2" fontId="6" fillId="0" borderId="2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Alignment="1">
      <alignment horizontal="left" vertical="center"/>
    </xf>
    <xf numFmtId="2" fontId="4" fillId="0" borderId="1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2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0" fontId="6" fillId="0" borderId="3" xfId="3" applyFont="1" applyFill="1" applyBorder="1" applyAlignment="1">
      <alignment horizontal="left" wrapText="1"/>
    </xf>
    <xf numFmtId="0" fontId="6" fillId="0" borderId="3" xfId="3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1" fontId="3" fillId="0" borderId="1" xfId="8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49" fontId="9" fillId="0" borderId="0" xfId="1" applyNumberFormat="1" applyFont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0" fillId="4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6" fillId="0" borderId="0" xfId="1" applyFont="1" applyAlignment="1">
      <alignment horizontal="left" vertical="center" wrapText="1"/>
    </xf>
  </cellXfs>
  <cellStyles count="9">
    <cellStyle name="Dziesiętny 2" xfId="7" xr:uid="{00000000-0005-0000-0000-000000000000}"/>
    <cellStyle name="Normalny" xfId="0" builtinId="0"/>
    <cellStyle name="Normalny 2" xfId="1" xr:uid="{00000000-0005-0000-0000-000002000000}"/>
    <cellStyle name="Normalny 2 2" xfId="3" xr:uid="{00000000-0005-0000-0000-000003000000}"/>
    <cellStyle name="Normalny 3" xfId="4" xr:uid="{00000000-0005-0000-0000-000004000000}"/>
    <cellStyle name="Normalny 4" xfId="5" xr:uid="{00000000-0005-0000-0000-000005000000}"/>
    <cellStyle name="Normalny 5" xfId="2" xr:uid="{00000000-0005-0000-0000-000006000000}"/>
    <cellStyle name="Normalny 6" xfId="6" xr:uid="{00000000-0005-0000-0000-000007000000}"/>
    <cellStyle name="ogólny1" xfId="8" xr:uid="{00000000-0005-0000-0000-000008000000}"/>
  </cellStyles>
  <dxfs count="468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4" defaultTableStyle="TableStyleMedium2" defaultPivotStyle="PivotStyleLight16">
    <tableStyle name="Emilia błękit" pivot="0" count="3" xr9:uid="{00000000-0011-0000-FFFF-FFFF00000000}">
      <tableStyleElement type="headerRow" dxfId="467"/>
      <tableStyleElement type="firstRowStripe" dxfId="466"/>
      <tableStyleElement type="secondRowStripe" dxfId="465"/>
    </tableStyle>
    <tableStyle name="Emilia błękit 2" pivot="0" count="3" xr9:uid="{00000000-0011-0000-FFFF-FFFF01000000}">
      <tableStyleElement type="headerRow" dxfId="464"/>
      <tableStyleElement type="firstRowStripe" dxfId="463"/>
      <tableStyleElement type="secondRowStripe" dxfId="462"/>
    </tableStyle>
    <tableStyle name="Emilia błękit 3" pivot="0" count="3" xr9:uid="{00000000-0011-0000-FFFF-FFFF02000000}">
      <tableStyleElement type="headerRow" dxfId="461"/>
      <tableStyleElement type="firstRowStripe" dxfId="460"/>
      <tableStyleElement type="secondRowStripe" dxfId="459"/>
    </tableStyle>
    <tableStyle name="Emilia błękit 4" pivot="0" count="3" xr9:uid="{00000000-0011-0000-FFFF-FFFF03000000}">
      <tableStyleElement type="headerRow" dxfId="458"/>
      <tableStyleElement type="firstRowStripe" dxfId="457"/>
      <tableStyleElement type="secondRowStripe" dxfId="456"/>
    </tableStyle>
  </tableStyles>
  <colors>
    <mruColors>
      <color rgb="FFBCDAAA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144" displayName="Tabela144" ref="A5:H10" totalsRowShown="0" headerRowDxfId="453" dataDxfId="451" headerRowBorderDxfId="452" tableBorderDxfId="450" totalsRowBorderDxfId="449">
  <autoFilter ref="A5:H10" xr:uid="{00000000-0009-0000-0100-000003000000}"/>
  <sortState ref="A6:H12">
    <sortCondition ref="B5:B12"/>
  </sortState>
  <tableColumns count="8">
    <tableColumn id="1" xr3:uid="{00000000-0010-0000-0000-000001000000}" name="L.p." dataDxfId="448"/>
    <tableColumn id="2" xr3:uid="{00000000-0010-0000-0000-000002000000}" name="Opis przedmiotu zamówienia" dataDxfId="447" dataCellStyle="Normalny 5"/>
    <tableColumn id="3" xr3:uid="{00000000-0010-0000-0000-000003000000}" name="J.m." dataDxfId="446" dataCellStyle="Normalny 5"/>
    <tableColumn id="4" xr3:uid="{00000000-0010-0000-0000-000004000000}" name="Ilość" dataDxfId="445" dataCellStyle="Normalny 5"/>
    <tableColumn id="5" xr3:uid="{00000000-0010-0000-0000-000005000000}" name="Cena jednostkowa brutto" dataDxfId="444" dataCellStyle="Normalny 5"/>
    <tableColumn id="6" xr3:uid="{00000000-0010-0000-0000-000006000000}" name="Cena brutto*" dataDxfId="443"/>
    <tableColumn id="7" xr3:uid="{00000000-0010-0000-0000-000007000000}" name="Producent" dataDxfId="442"/>
    <tableColumn id="8" xr3:uid="{00000000-0010-0000-0000-000008000000}" name="Symbol / oznaczenie oferowanego produktu" dataDxfId="44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9000000}" name="Tabela1420" displayName="Tabela1420" ref="A5:H8" totalsRowShown="0" headerRowDxfId="313" dataDxfId="311" headerRowBorderDxfId="312" tableBorderDxfId="310" totalsRowBorderDxfId="309">
  <autoFilter ref="A5:H8" xr:uid="{00000000-0009-0000-0100-000013000000}"/>
  <sortState ref="A6:H12">
    <sortCondition ref="B5:B12"/>
  </sortState>
  <tableColumns count="8">
    <tableColumn id="1" xr3:uid="{00000000-0010-0000-0900-000001000000}" name="L.p." dataDxfId="308"/>
    <tableColumn id="2" xr3:uid="{00000000-0010-0000-0900-000002000000}" name="Opis przedmiotu zamówienia" dataDxfId="307" dataCellStyle="Normalny 5"/>
    <tableColumn id="3" xr3:uid="{00000000-0010-0000-0900-000003000000}" name="J.m." dataDxfId="306" dataCellStyle="Normalny 5"/>
    <tableColumn id="4" xr3:uid="{00000000-0010-0000-0900-000004000000}" name="Ilość" dataDxfId="305" dataCellStyle="Normalny 5"/>
    <tableColumn id="5" xr3:uid="{00000000-0010-0000-0900-000005000000}" name="Cena jednostkowa brutto" dataDxfId="304" dataCellStyle="Normalny 5"/>
    <tableColumn id="6" xr3:uid="{00000000-0010-0000-0900-000006000000}" name="Cena brutto*" dataDxfId="303"/>
    <tableColumn id="7" xr3:uid="{00000000-0010-0000-0900-000007000000}" name="Producent" dataDxfId="302"/>
    <tableColumn id="8" xr3:uid="{00000000-0010-0000-0900-000008000000}" name="Symbol / oznaczenie oferowanego produktu" dataDxfId="30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A000000}" name="Tabela1426" displayName="Tabela1426" ref="A5:H7" totalsRowShown="0" headerRowDxfId="298" dataDxfId="296" headerRowBorderDxfId="297" tableBorderDxfId="295" totalsRowBorderDxfId="294">
  <autoFilter ref="A5:H7" xr:uid="{00000000-0009-0000-0100-000019000000}"/>
  <sortState ref="A6:H12">
    <sortCondition ref="B5:B12"/>
  </sortState>
  <tableColumns count="8">
    <tableColumn id="1" xr3:uid="{00000000-0010-0000-0A00-000001000000}" name="L.p." dataDxfId="293"/>
    <tableColumn id="2" xr3:uid="{00000000-0010-0000-0A00-000002000000}" name="Opis przedmiotu zamówienia" dataDxfId="292" dataCellStyle="Normalny 5"/>
    <tableColumn id="3" xr3:uid="{00000000-0010-0000-0A00-000003000000}" name="J.m." dataDxfId="291" dataCellStyle="Normalny 5"/>
    <tableColumn id="4" xr3:uid="{00000000-0010-0000-0A00-000004000000}" name="Ilość" dataDxfId="290" dataCellStyle="Normalny 5"/>
    <tableColumn id="5" xr3:uid="{00000000-0010-0000-0A00-000005000000}" name="Cena jednostkowa brutto" dataDxfId="289" dataCellStyle="Normalny 5"/>
    <tableColumn id="6" xr3:uid="{00000000-0010-0000-0A00-000006000000}" name="Cena brutto*" dataDxfId="288"/>
    <tableColumn id="7" xr3:uid="{00000000-0010-0000-0A00-000007000000}" name="Producent" dataDxfId="287"/>
    <tableColumn id="8" xr3:uid="{00000000-0010-0000-0A00-000008000000}" name="Symbol / oznaczenie oferowanego produktu" dataDxfId="286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B000000}" name="Tabela1427" displayName="Tabela1427" ref="A5:H7" totalsRowShown="0" headerRowDxfId="283" dataDxfId="281" headerRowBorderDxfId="282" tableBorderDxfId="280" totalsRowBorderDxfId="279">
  <autoFilter ref="A5:H7" xr:uid="{00000000-0009-0000-0100-00001A000000}"/>
  <sortState ref="A6:H12">
    <sortCondition ref="B5:B12"/>
  </sortState>
  <tableColumns count="8">
    <tableColumn id="1" xr3:uid="{00000000-0010-0000-0B00-000001000000}" name="L.p." dataDxfId="278"/>
    <tableColumn id="2" xr3:uid="{00000000-0010-0000-0B00-000002000000}" name="Opis przedmiotu zamówienia" dataDxfId="277" dataCellStyle="Normalny 5"/>
    <tableColumn id="3" xr3:uid="{00000000-0010-0000-0B00-000003000000}" name="J.m." dataDxfId="276" dataCellStyle="Normalny 5"/>
    <tableColumn id="4" xr3:uid="{00000000-0010-0000-0B00-000004000000}" name="Ilość" dataDxfId="275" dataCellStyle="Normalny 5"/>
    <tableColumn id="5" xr3:uid="{00000000-0010-0000-0B00-000005000000}" name="Cena jednostkowa brutto" dataDxfId="274" dataCellStyle="Normalny 5"/>
    <tableColumn id="6" xr3:uid="{00000000-0010-0000-0B00-000006000000}" name="Cena brutto*" dataDxfId="273"/>
    <tableColumn id="7" xr3:uid="{00000000-0010-0000-0B00-000007000000}" name="Producent" dataDxfId="272"/>
    <tableColumn id="8" xr3:uid="{00000000-0010-0000-0B00-000008000000}" name="Symbol / oznaczenie oferowanego produktu" dataDxfId="271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C000000}" name="Tabela1431" displayName="Tabela1431" ref="A5:H7" totalsRowShown="0" headerRowDxfId="268" dataDxfId="266" headerRowBorderDxfId="267" tableBorderDxfId="265" totalsRowBorderDxfId="264">
  <autoFilter ref="A5:H7" xr:uid="{00000000-0009-0000-0100-00001E000000}"/>
  <sortState ref="A6:H12">
    <sortCondition ref="B5:B12"/>
  </sortState>
  <tableColumns count="8">
    <tableColumn id="1" xr3:uid="{00000000-0010-0000-0C00-000001000000}" name="L.p." dataDxfId="263"/>
    <tableColumn id="2" xr3:uid="{00000000-0010-0000-0C00-000002000000}" name="Opis przedmiotu zamówienia" dataDxfId="262" dataCellStyle="Normalny 5"/>
    <tableColumn id="3" xr3:uid="{00000000-0010-0000-0C00-000003000000}" name="J.m." dataDxfId="261" dataCellStyle="Normalny 5"/>
    <tableColumn id="4" xr3:uid="{00000000-0010-0000-0C00-000004000000}" name="Ilość" dataDxfId="260" dataCellStyle="Normalny 5"/>
    <tableColumn id="5" xr3:uid="{00000000-0010-0000-0C00-000005000000}" name="Cena jednostkowa brutto" dataDxfId="259" dataCellStyle="Normalny 5"/>
    <tableColumn id="6" xr3:uid="{00000000-0010-0000-0C00-000006000000}" name="Cena brutto*" dataDxfId="258"/>
    <tableColumn id="7" xr3:uid="{00000000-0010-0000-0C00-000007000000}" name="Producent" dataDxfId="257"/>
    <tableColumn id="8" xr3:uid="{00000000-0010-0000-0C00-000008000000}" name="Symbol / oznaczenie oferowanego produktu" dataDxfId="256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ela1420217" displayName="Tabela1420217" ref="A5:H8" totalsRowShown="0" headerRowDxfId="253" dataDxfId="251" headerRowBorderDxfId="252" tableBorderDxfId="250" totalsRowBorderDxfId="249">
  <autoFilter ref="A5:H8" xr:uid="{00000000-0009-0000-0100-000010000000}"/>
  <sortState ref="A6:H12">
    <sortCondition ref="B5:B12"/>
  </sortState>
  <tableColumns count="8">
    <tableColumn id="1" xr3:uid="{00000000-0010-0000-0D00-000001000000}" name="L.p." dataDxfId="248"/>
    <tableColumn id="2" xr3:uid="{00000000-0010-0000-0D00-000002000000}" name="Opis przedmiotu zamówienia" dataDxfId="247" dataCellStyle="Normalny 5"/>
    <tableColumn id="3" xr3:uid="{00000000-0010-0000-0D00-000003000000}" name="J.m." dataDxfId="246" dataCellStyle="Normalny 5"/>
    <tableColumn id="4" xr3:uid="{00000000-0010-0000-0D00-000004000000}" name="Ilość" dataDxfId="245" dataCellStyle="Normalny 5"/>
    <tableColumn id="5" xr3:uid="{00000000-0010-0000-0D00-000005000000}" name="Cena jednostkowa brutto" dataDxfId="244" dataCellStyle="Normalny 5"/>
    <tableColumn id="6" xr3:uid="{00000000-0010-0000-0D00-000006000000}" name="Cena brutto*" dataDxfId="243"/>
    <tableColumn id="7" xr3:uid="{00000000-0010-0000-0D00-000007000000}" name="Producent" dataDxfId="242"/>
    <tableColumn id="8" xr3:uid="{00000000-0010-0000-0D00-000008000000}" name="Symbol / oznaczenie oferowanego produktu" dataDxfId="241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Tabela142021719" displayName="Tabela142021719" ref="A5:H8" totalsRowShown="0" headerRowDxfId="238" dataDxfId="236" headerRowBorderDxfId="237" tableBorderDxfId="235" totalsRowBorderDxfId="234">
  <autoFilter ref="A5:H8" xr:uid="{00000000-0009-0000-0100-000012000000}"/>
  <sortState ref="A6:H12">
    <sortCondition ref="B5:B12"/>
  </sortState>
  <tableColumns count="8">
    <tableColumn id="1" xr3:uid="{00000000-0010-0000-0E00-000001000000}" name="L.p." dataDxfId="233"/>
    <tableColumn id="2" xr3:uid="{00000000-0010-0000-0E00-000002000000}" name="Opis przedmiotu zamówienia" dataDxfId="232" dataCellStyle="Normalny 5"/>
    <tableColumn id="3" xr3:uid="{00000000-0010-0000-0E00-000003000000}" name="J.m." dataDxfId="231" dataCellStyle="Normalny 5"/>
    <tableColumn id="4" xr3:uid="{00000000-0010-0000-0E00-000004000000}" name="Ilość" dataDxfId="230" dataCellStyle="Normalny 5"/>
    <tableColumn id="5" xr3:uid="{00000000-0010-0000-0E00-000005000000}" name="Cena jednostkowa brutto" dataDxfId="229" dataCellStyle="Normalny 5"/>
    <tableColumn id="6" xr3:uid="{00000000-0010-0000-0E00-000006000000}" name="Cena brutto*" dataDxfId="228"/>
    <tableColumn id="7" xr3:uid="{00000000-0010-0000-0E00-000007000000}" name="Producent" dataDxfId="227"/>
    <tableColumn id="8" xr3:uid="{00000000-0010-0000-0E00-000008000000}" name="Symbol / oznaczenie oferowanego produktu" dataDxfId="226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F000000}" name="Tabela14421" displayName="Tabela14421" ref="A5:H9" totalsRowShown="0" headerRowDxfId="223" dataDxfId="221" headerRowBorderDxfId="222" tableBorderDxfId="220" totalsRowBorderDxfId="219">
  <autoFilter ref="A5:H9" xr:uid="{00000000-0009-0000-0100-000014000000}"/>
  <sortState ref="A6:H12">
    <sortCondition ref="B5:B12"/>
  </sortState>
  <tableColumns count="8">
    <tableColumn id="1" xr3:uid="{00000000-0010-0000-0F00-000001000000}" name="L.p." dataDxfId="218"/>
    <tableColumn id="2" xr3:uid="{00000000-0010-0000-0F00-000002000000}" name="Opis przedmiotu zamówienia" dataDxfId="217" dataCellStyle="Normalny 5"/>
    <tableColumn id="3" xr3:uid="{00000000-0010-0000-0F00-000003000000}" name="J.m." dataDxfId="216" dataCellStyle="Normalny 5"/>
    <tableColumn id="4" xr3:uid="{00000000-0010-0000-0F00-000004000000}" name="Ilość" dataDxfId="215" dataCellStyle="Normalny 5"/>
    <tableColumn id="5" xr3:uid="{00000000-0010-0000-0F00-000005000000}" name="Cena jednostkowa brutto" dataDxfId="214" dataCellStyle="Normalny 5"/>
    <tableColumn id="6" xr3:uid="{00000000-0010-0000-0F00-000006000000}" name="Cena brutto*" dataDxfId="213"/>
    <tableColumn id="7" xr3:uid="{00000000-0010-0000-0F00-000007000000}" name="Producent" dataDxfId="212"/>
    <tableColumn id="8" xr3:uid="{00000000-0010-0000-0F00-000008000000}" name="Symbol / oznaczenie oferowanego produktu" dataDxfId="211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0000000}" name="Tabela14202171922" displayName="Tabela14202171922" ref="A5:H8" totalsRowShown="0" headerRowDxfId="208" dataDxfId="206" headerRowBorderDxfId="207" tableBorderDxfId="205" totalsRowBorderDxfId="204">
  <autoFilter ref="A5:H8" xr:uid="{00000000-0009-0000-0100-000015000000}"/>
  <sortState ref="A6:H12">
    <sortCondition ref="B5:B12"/>
  </sortState>
  <tableColumns count="8">
    <tableColumn id="1" xr3:uid="{00000000-0010-0000-1000-000001000000}" name="L.p." dataDxfId="203"/>
    <tableColumn id="2" xr3:uid="{00000000-0010-0000-1000-000002000000}" name="Opis przedmiotu zamówienia" dataDxfId="202" dataCellStyle="Normalny 5"/>
    <tableColumn id="3" xr3:uid="{00000000-0010-0000-1000-000003000000}" name="J.m." dataDxfId="201" dataCellStyle="Normalny 5"/>
    <tableColumn id="4" xr3:uid="{00000000-0010-0000-1000-000004000000}" name="Ilość" dataDxfId="200" dataCellStyle="Normalny 5"/>
    <tableColumn id="5" xr3:uid="{00000000-0010-0000-1000-000005000000}" name="Cena jednostkowa brutto" dataDxfId="199" dataCellStyle="Normalny 5"/>
    <tableColumn id="6" xr3:uid="{00000000-0010-0000-1000-000006000000}" name="Cena brutto*" dataDxfId="198"/>
    <tableColumn id="7" xr3:uid="{00000000-0010-0000-1000-000007000000}" name="Producent" dataDxfId="197"/>
    <tableColumn id="8" xr3:uid="{00000000-0010-0000-1000-000008000000}" name="Symbol / oznaczenie oferowanego produktu" dataDxfId="196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1000000}" name="Tabela1420217192223" displayName="Tabela1420217192223" ref="A5:H8" totalsRowShown="0" headerRowDxfId="193" dataDxfId="191" headerRowBorderDxfId="192" tableBorderDxfId="190" totalsRowBorderDxfId="189">
  <autoFilter ref="A5:H8" xr:uid="{00000000-0009-0000-0100-000016000000}"/>
  <sortState ref="A6:H12">
    <sortCondition ref="B5:B12"/>
  </sortState>
  <tableColumns count="8">
    <tableColumn id="1" xr3:uid="{00000000-0010-0000-1100-000001000000}" name="L.p." dataDxfId="188"/>
    <tableColumn id="2" xr3:uid="{00000000-0010-0000-1100-000002000000}" name="Opis przedmiotu zamówienia" dataDxfId="187" dataCellStyle="Normalny 5"/>
    <tableColumn id="3" xr3:uid="{00000000-0010-0000-1100-000003000000}" name="J.m." dataDxfId="186" dataCellStyle="Normalny 5"/>
    <tableColumn id="4" xr3:uid="{00000000-0010-0000-1100-000004000000}" name="Ilość" dataDxfId="185" dataCellStyle="Normalny 5"/>
    <tableColumn id="5" xr3:uid="{00000000-0010-0000-1100-000005000000}" name="Cena jednostkowa brutto" dataDxfId="184" dataCellStyle="Normalny 5"/>
    <tableColumn id="6" xr3:uid="{00000000-0010-0000-1100-000006000000}" name="Cena brutto*" dataDxfId="183"/>
    <tableColumn id="7" xr3:uid="{00000000-0010-0000-1100-000007000000}" name="Producent" dataDxfId="182"/>
    <tableColumn id="8" xr3:uid="{00000000-0010-0000-1100-000008000000}" name="Symbol / oznaczenie oferowanego produktu" dataDxfId="181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2000000}" name="Tabela1438" displayName="Tabela1438" ref="A5:H7" totalsRowShown="0" headerRowDxfId="178" dataDxfId="176" headerRowBorderDxfId="177" tableBorderDxfId="175" totalsRowBorderDxfId="174">
  <autoFilter ref="A5:H7" xr:uid="{00000000-0009-0000-0100-000025000000}"/>
  <sortState ref="A6:H12">
    <sortCondition ref="B5:B12"/>
  </sortState>
  <tableColumns count="8">
    <tableColumn id="1" xr3:uid="{00000000-0010-0000-1200-000001000000}" name="L.p." dataDxfId="173"/>
    <tableColumn id="2" xr3:uid="{00000000-0010-0000-1200-000002000000}" name="Opis przedmiotu zamówienia" dataDxfId="172" dataCellStyle="Normalny 5"/>
    <tableColumn id="3" xr3:uid="{00000000-0010-0000-1200-000003000000}" name="J.m." dataDxfId="171" dataCellStyle="Normalny 5"/>
    <tableColumn id="4" xr3:uid="{00000000-0010-0000-1200-000004000000}" name="Ilość" dataDxfId="170" dataCellStyle="Normalny 5"/>
    <tableColumn id="5" xr3:uid="{00000000-0010-0000-1200-000005000000}" name="Cena jednostkowa brutto" dataDxfId="169" dataCellStyle="Normalny 5"/>
    <tableColumn id="6" xr3:uid="{00000000-0010-0000-1200-000006000000}" name="Cena brutto*" dataDxfId="168"/>
    <tableColumn id="7" xr3:uid="{00000000-0010-0000-1200-000007000000}" name="Producent" dataDxfId="167"/>
    <tableColumn id="8" xr3:uid="{00000000-0010-0000-1200-000008000000}" name="Symbol / oznaczenie oferowanego produktu" dataDxfId="16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146" displayName="Tabela146" ref="A5:H7" totalsRowShown="0" headerRowDxfId="438" dataDxfId="436" headerRowBorderDxfId="437" tableBorderDxfId="435" totalsRowBorderDxfId="434">
  <autoFilter ref="A5:H7" xr:uid="{00000000-0009-0000-0100-000005000000}"/>
  <sortState ref="A6:H12">
    <sortCondition ref="B5:B12"/>
  </sortState>
  <tableColumns count="8">
    <tableColumn id="1" xr3:uid="{00000000-0010-0000-0100-000001000000}" name="L.p." dataDxfId="433"/>
    <tableColumn id="2" xr3:uid="{00000000-0010-0000-0100-000002000000}" name="Opis przedmiotu zamówienia" dataDxfId="432" dataCellStyle="Normalny 5"/>
    <tableColumn id="3" xr3:uid="{00000000-0010-0000-0100-000003000000}" name="J.m." dataDxfId="431" dataCellStyle="Normalny 5"/>
    <tableColumn id="4" xr3:uid="{00000000-0010-0000-0100-000004000000}" name="Ilość" dataDxfId="430" dataCellStyle="Normalny 5"/>
    <tableColumn id="5" xr3:uid="{00000000-0010-0000-0100-000005000000}" name="Cena jednostkowa brutto" dataDxfId="429" dataCellStyle="Normalny 5"/>
    <tableColumn id="6" xr3:uid="{00000000-0010-0000-0100-000006000000}" name="Cena brutto*" dataDxfId="428"/>
    <tableColumn id="7" xr3:uid="{00000000-0010-0000-0100-000007000000}" name="Producent" dataDxfId="427"/>
    <tableColumn id="8" xr3:uid="{00000000-0010-0000-0100-000008000000}" name="Symbol / oznaczenie oferowanego produktu" dataDxfId="426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3000000}" name="Tabela1442125" displayName="Tabela1442125" ref="A5:H11" totalsRowShown="0" headerRowDxfId="162" dataDxfId="160" headerRowBorderDxfId="161" tableBorderDxfId="159" totalsRowBorderDxfId="158">
  <autoFilter ref="A5:H11" xr:uid="{00000000-0009-0000-0100-000018000000}"/>
  <sortState ref="A6:H12">
    <sortCondition ref="B5:B12"/>
  </sortState>
  <tableColumns count="8">
    <tableColumn id="1" xr3:uid="{00000000-0010-0000-1300-000001000000}" name="L.p." dataDxfId="157"/>
    <tableColumn id="2" xr3:uid="{00000000-0010-0000-1300-000002000000}" name="Opis przedmiotu zamówienia" dataDxfId="156" dataCellStyle="Normalny 5"/>
    <tableColumn id="3" xr3:uid="{00000000-0010-0000-1300-000003000000}" name="J.m." dataDxfId="155" dataCellStyle="Normalny 5"/>
    <tableColumn id="4" xr3:uid="{00000000-0010-0000-1300-000004000000}" name="Ilość" dataDxfId="154" dataCellStyle="Normalny 5"/>
    <tableColumn id="5" xr3:uid="{00000000-0010-0000-1300-000005000000}" name="Cena jednostkowa brutto" dataDxfId="153" dataCellStyle="Normalny 5"/>
    <tableColumn id="6" xr3:uid="{00000000-0010-0000-1300-000006000000}" name="Cena brutto*" dataDxfId="152"/>
    <tableColumn id="7" xr3:uid="{00000000-0010-0000-1300-000007000000}" name="Producent" dataDxfId="151"/>
    <tableColumn id="8" xr3:uid="{00000000-0010-0000-1300-000008000000}" name="Symbol / oznaczenie oferowanego produktu" dataDxfId="150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4000000}" name="Tabela142021719222329" displayName="Tabela142021719222329" ref="A5:H8" totalsRowShown="0" headerRowDxfId="147" dataDxfId="145" headerRowBorderDxfId="146" tableBorderDxfId="144" totalsRowBorderDxfId="143">
  <autoFilter ref="A5:H8" xr:uid="{00000000-0009-0000-0100-00001C000000}"/>
  <sortState ref="A6:H12">
    <sortCondition ref="B5:B12"/>
  </sortState>
  <tableColumns count="8">
    <tableColumn id="1" xr3:uid="{00000000-0010-0000-1400-000001000000}" name="L.p." dataDxfId="142"/>
    <tableColumn id="2" xr3:uid="{00000000-0010-0000-1400-000002000000}" name="Opis przedmiotu zamówienia" dataDxfId="141" dataCellStyle="Normalny 5"/>
    <tableColumn id="3" xr3:uid="{00000000-0010-0000-1400-000003000000}" name="J.m." dataDxfId="140" dataCellStyle="Normalny 5"/>
    <tableColumn id="4" xr3:uid="{00000000-0010-0000-1400-000004000000}" name="Ilość" dataDxfId="139" dataCellStyle="Normalny 5"/>
    <tableColumn id="5" xr3:uid="{00000000-0010-0000-1400-000005000000}" name="Cena jednostkowa brutto" dataDxfId="138" dataCellStyle="Normalny 5"/>
    <tableColumn id="6" xr3:uid="{00000000-0010-0000-1400-000006000000}" name="Cena brutto*" dataDxfId="137"/>
    <tableColumn id="7" xr3:uid="{00000000-0010-0000-1400-000007000000}" name="Producent" dataDxfId="136"/>
    <tableColumn id="8" xr3:uid="{00000000-0010-0000-1400-000008000000}" name="Symbol / oznaczenie oferowanego produktu" dataDxfId="135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5000000}" name="Tabela1430336" displayName="Tabela1430336" ref="A5:H7" totalsRowShown="0" headerRowDxfId="132" dataDxfId="130" headerRowBorderDxfId="131" tableBorderDxfId="129" totalsRowBorderDxfId="128">
  <autoFilter ref="A5:H7" xr:uid="{00000000-0009-0000-0100-000023000000}"/>
  <sortState ref="A6:H12">
    <sortCondition ref="B5:B12"/>
  </sortState>
  <tableColumns count="8">
    <tableColumn id="1" xr3:uid="{00000000-0010-0000-1500-000001000000}" name="L.p." dataDxfId="127"/>
    <tableColumn id="2" xr3:uid="{00000000-0010-0000-1500-000002000000}" name="Opis przedmiotu zamówienia" dataDxfId="126" dataCellStyle="Normalny 5"/>
    <tableColumn id="3" xr3:uid="{00000000-0010-0000-1500-000003000000}" name="J.m." dataDxfId="125" dataCellStyle="Normalny 5"/>
    <tableColumn id="4" xr3:uid="{00000000-0010-0000-1500-000004000000}" name="Ilość" dataDxfId="124" dataCellStyle="Normalny 5"/>
    <tableColumn id="5" xr3:uid="{00000000-0010-0000-1500-000005000000}" name="Cena jednostkowa brutto" dataDxfId="123" dataCellStyle="Normalny 5"/>
    <tableColumn id="6" xr3:uid="{00000000-0010-0000-1500-000006000000}" name="Cena brutto*" dataDxfId="122"/>
    <tableColumn id="7" xr3:uid="{00000000-0010-0000-1500-000007000000}" name="Producent" dataDxfId="121"/>
    <tableColumn id="8" xr3:uid="{00000000-0010-0000-1500-000008000000}" name="Symbol / oznaczenie oferowanego produktu" dataDxfId="120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6000000}" name="Tabela14303" displayName="Tabela14303" ref="A5:H7" totalsRowShown="0" headerRowDxfId="117" dataDxfId="115" headerRowBorderDxfId="116" tableBorderDxfId="114" totalsRowBorderDxfId="113">
  <autoFilter ref="A5:H7" xr:uid="{00000000-0009-0000-0100-000002000000}"/>
  <sortState ref="A6:H12">
    <sortCondition ref="B5:B12"/>
  </sortState>
  <tableColumns count="8">
    <tableColumn id="1" xr3:uid="{00000000-0010-0000-1600-000001000000}" name="L.p." dataDxfId="112"/>
    <tableColumn id="2" xr3:uid="{00000000-0010-0000-1600-000002000000}" name="Opis przedmiotu zamówienia" dataDxfId="111" dataCellStyle="Normalny 5"/>
    <tableColumn id="3" xr3:uid="{00000000-0010-0000-1600-000003000000}" name="J.m." dataDxfId="110" dataCellStyle="Normalny 5"/>
    <tableColumn id="4" xr3:uid="{00000000-0010-0000-1600-000004000000}" name="Ilość" dataDxfId="109" dataCellStyle="Normalny 5"/>
    <tableColumn id="5" xr3:uid="{00000000-0010-0000-1600-000005000000}" name="Cena jednostkowa brutto" dataDxfId="108" dataCellStyle="Normalny 5"/>
    <tableColumn id="6" xr3:uid="{00000000-0010-0000-1600-000006000000}" name="Cena brutto*" dataDxfId="107"/>
    <tableColumn id="7" xr3:uid="{00000000-0010-0000-1600-000007000000}" name="Producent" dataDxfId="106"/>
    <tableColumn id="8" xr3:uid="{00000000-0010-0000-1600-000008000000}" name="Symbol / oznaczenie oferowanego produktu" dataDxfId="105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7000000}" name="Tabela14305" displayName="Tabela14305" ref="A5:H7" totalsRowShown="0" headerRowDxfId="102" dataDxfId="100" headerRowBorderDxfId="101" tableBorderDxfId="99" totalsRowBorderDxfId="98">
  <autoFilter ref="A5:H7" xr:uid="{00000000-0009-0000-0100-000004000000}"/>
  <sortState ref="A6:H12">
    <sortCondition ref="B5:B12"/>
  </sortState>
  <tableColumns count="8">
    <tableColumn id="1" xr3:uid="{00000000-0010-0000-1700-000001000000}" name="L.p." dataDxfId="97"/>
    <tableColumn id="2" xr3:uid="{00000000-0010-0000-1700-000002000000}" name="Opis przedmiotu zamówienia" dataDxfId="96" dataCellStyle="Normalny 5"/>
    <tableColumn id="3" xr3:uid="{00000000-0010-0000-1700-000003000000}" name="J.m." dataDxfId="95" dataCellStyle="Normalny 5"/>
    <tableColumn id="4" xr3:uid="{00000000-0010-0000-1700-000004000000}" name="Ilość" dataDxfId="94" dataCellStyle="Normalny 5"/>
    <tableColumn id="5" xr3:uid="{00000000-0010-0000-1700-000005000000}" name="Cena jednostkowa brutto" dataDxfId="93" dataCellStyle="Normalny 5"/>
    <tableColumn id="6" xr3:uid="{00000000-0010-0000-1700-000006000000}" name="Cena brutto*" dataDxfId="92"/>
    <tableColumn id="7" xr3:uid="{00000000-0010-0000-1700-000007000000}" name="Producent" dataDxfId="91"/>
    <tableColumn id="8" xr3:uid="{00000000-0010-0000-1700-000008000000}" name="Symbol / oznaczenie oferowanego produktu" dataDxfId="90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8000000}" name="Tabela14307" displayName="Tabela14307" ref="A5:H7" totalsRowShown="0" headerRowDxfId="87" dataDxfId="85" headerRowBorderDxfId="86" tableBorderDxfId="84" totalsRowBorderDxfId="83">
  <autoFilter ref="A5:H7" xr:uid="{00000000-0009-0000-0100-000006000000}"/>
  <sortState ref="A6:H12">
    <sortCondition ref="B5:B12"/>
  </sortState>
  <tableColumns count="8">
    <tableColumn id="1" xr3:uid="{00000000-0010-0000-1800-000001000000}" name="L.p." dataDxfId="82"/>
    <tableColumn id="2" xr3:uid="{00000000-0010-0000-1800-000002000000}" name="Opis przedmiotu zamówienia" dataDxfId="81" dataCellStyle="Normalny 5"/>
    <tableColumn id="3" xr3:uid="{00000000-0010-0000-1800-000003000000}" name="J.m." dataDxfId="80" dataCellStyle="Normalny 5"/>
    <tableColumn id="4" xr3:uid="{00000000-0010-0000-1800-000004000000}" name="Ilość" dataDxfId="79" dataCellStyle="Normalny 5"/>
    <tableColumn id="5" xr3:uid="{00000000-0010-0000-1800-000005000000}" name="Cena jednostkowa brutto" dataDxfId="78" dataCellStyle="Normalny 5"/>
    <tableColumn id="6" xr3:uid="{00000000-0010-0000-1800-000006000000}" name="Cena brutto*" dataDxfId="77"/>
    <tableColumn id="7" xr3:uid="{00000000-0010-0000-1800-000007000000}" name="Producent" dataDxfId="76"/>
    <tableColumn id="8" xr3:uid="{00000000-0010-0000-1800-000008000000}" name="Symbol / oznaczenie oferowanego produktu" dataDxfId="75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9000000}" name="Tabela143011" displayName="Tabela143011" ref="A5:H7" totalsRowShown="0" headerRowDxfId="72" dataDxfId="70" headerRowBorderDxfId="71" tableBorderDxfId="69" totalsRowBorderDxfId="68">
  <autoFilter ref="A5:H7" xr:uid="{00000000-0009-0000-0100-00000A000000}"/>
  <sortState ref="A6:H12">
    <sortCondition ref="B5:B12"/>
  </sortState>
  <tableColumns count="8">
    <tableColumn id="1" xr3:uid="{00000000-0010-0000-1900-000001000000}" name="L.p." dataDxfId="67"/>
    <tableColumn id="2" xr3:uid="{00000000-0010-0000-1900-000002000000}" name="Opis przedmiotu zamówienia" dataDxfId="66" dataCellStyle="Normalny 5"/>
    <tableColumn id="3" xr3:uid="{00000000-0010-0000-1900-000003000000}" name="J.m." dataDxfId="65" dataCellStyle="Normalny 5"/>
    <tableColumn id="4" xr3:uid="{00000000-0010-0000-1900-000004000000}" name="Ilość" dataDxfId="64" dataCellStyle="Normalny 5"/>
    <tableColumn id="5" xr3:uid="{00000000-0010-0000-1900-000005000000}" name="Cena jednostkowa brutto" dataDxfId="63" dataCellStyle="Normalny 5"/>
    <tableColumn id="6" xr3:uid="{00000000-0010-0000-1900-000006000000}" name="Cena brutto*" dataDxfId="62"/>
    <tableColumn id="7" xr3:uid="{00000000-0010-0000-1900-000007000000}" name="Producent" dataDxfId="61"/>
    <tableColumn id="8" xr3:uid="{00000000-0010-0000-1900-000008000000}" name="Symbol / oznaczenie oferowanego produktu" dataDxfId="60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A000000}" name="Tabela143032" displayName="Tabela143032" ref="A5:H7" totalsRowShown="0" headerRowDxfId="57" dataDxfId="55" headerRowBorderDxfId="56" tableBorderDxfId="54" totalsRowBorderDxfId="53">
  <autoFilter ref="A5:H7" xr:uid="{00000000-0009-0000-0100-00001F000000}"/>
  <sortState ref="A6:H12">
    <sortCondition ref="B5:B12"/>
  </sortState>
  <tableColumns count="8">
    <tableColumn id="1" xr3:uid="{00000000-0010-0000-1A00-000001000000}" name="L.p." dataDxfId="52"/>
    <tableColumn id="2" xr3:uid="{00000000-0010-0000-1A00-000002000000}" name="Opis przedmiotu zamówienia" dataDxfId="51" dataCellStyle="Normalny 5"/>
    <tableColumn id="3" xr3:uid="{00000000-0010-0000-1A00-000003000000}" name="J.m." dataDxfId="50" dataCellStyle="Normalny 5"/>
    <tableColumn id="4" xr3:uid="{00000000-0010-0000-1A00-000004000000}" name="Ilość" dataDxfId="49" dataCellStyle="Normalny 5"/>
    <tableColumn id="5" xr3:uid="{00000000-0010-0000-1A00-000005000000}" name="Cena jednostkowa brutto" dataDxfId="48" dataCellStyle="Normalny 5"/>
    <tableColumn id="6" xr3:uid="{00000000-0010-0000-1A00-000006000000}" name="Cena brutto*" dataDxfId="47"/>
    <tableColumn id="7" xr3:uid="{00000000-0010-0000-1A00-000007000000}" name="Producent" dataDxfId="46"/>
    <tableColumn id="8" xr3:uid="{00000000-0010-0000-1A00-000008000000}" name="Symbol / oznaczenie oferowanego produktu" dataDxfId="45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B000000}" name="Tabela143033" displayName="Tabela143033" ref="A5:H7" totalsRowShown="0" headerRowDxfId="42" dataDxfId="40" headerRowBorderDxfId="41" tableBorderDxfId="39" totalsRowBorderDxfId="38">
  <autoFilter ref="A5:H7" xr:uid="{00000000-0009-0000-0100-000020000000}"/>
  <sortState ref="A6:H12">
    <sortCondition ref="B5:B12"/>
  </sortState>
  <tableColumns count="8">
    <tableColumn id="1" xr3:uid="{00000000-0010-0000-1B00-000001000000}" name="L.p." dataDxfId="37"/>
    <tableColumn id="2" xr3:uid="{00000000-0010-0000-1B00-000002000000}" name="Opis przedmiotu zamówienia" dataDxfId="36" dataCellStyle="Normalny 5"/>
    <tableColumn id="3" xr3:uid="{00000000-0010-0000-1B00-000003000000}" name="J.m." dataDxfId="35" dataCellStyle="Normalny 5"/>
    <tableColumn id="4" xr3:uid="{00000000-0010-0000-1B00-000004000000}" name="Ilość" dataDxfId="34" dataCellStyle="Normalny 5"/>
    <tableColumn id="5" xr3:uid="{00000000-0010-0000-1B00-000005000000}" name="Cena jednostkowa brutto" dataDxfId="33" dataCellStyle="Normalny 5"/>
    <tableColumn id="6" xr3:uid="{00000000-0010-0000-1B00-000006000000}" name="Cena brutto*" dataDxfId="32"/>
    <tableColumn id="7" xr3:uid="{00000000-0010-0000-1B00-000007000000}" name="Producent" dataDxfId="31"/>
    <tableColumn id="8" xr3:uid="{00000000-0010-0000-1B00-000008000000}" name="Symbol / oznaczenie oferowanego produktu" dataDxfId="30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C000000}" name="Tabela143034" displayName="Tabela143034" ref="A5:H7" totalsRowShown="0" headerRowDxfId="27" dataDxfId="25" headerRowBorderDxfId="26" tableBorderDxfId="24" totalsRowBorderDxfId="23">
  <autoFilter ref="A5:H7" xr:uid="{00000000-0009-0000-0100-000021000000}"/>
  <sortState ref="A6:H12">
    <sortCondition ref="B5:B12"/>
  </sortState>
  <tableColumns count="8">
    <tableColumn id="1" xr3:uid="{00000000-0010-0000-1C00-000001000000}" name="L.p." dataDxfId="22"/>
    <tableColumn id="2" xr3:uid="{00000000-0010-0000-1C00-000002000000}" name="Opis przedmiotu zamówienia" dataDxfId="21" dataCellStyle="Normalny 5"/>
    <tableColumn id="3" xr3:uid="{00000000-0010-0000-1C00-000003000000}" name="J.m." dataDxfId="20" dataCellStyle="Normalny 5"/>
    <tableColumn id="4" xr3:uid="{00000000-0010-0000-1C00-000004000000}" name="Ilość" dataDxfId="19" dataCellStyle="Normalny 5"/>
    <tableColumn id="5" xr3:uid="{00000000-0010-0000-1C00-000005000000}" name="Cena jednostkowa brutto" dataDxfId="18" dataCellStyle="Normalny 5"/>
    <tableColumn id="6" xr3:uid="{00000000-0010-0000-1C00-000006000000}" name="Cena brutto*" dataDxfId="17"/>
    <tableColumn id="7" xr3:uid="{00000000-0010-0000-1C00-000007000000}" name="Producent" dataDxfId="16"/>
    <tableColumn id="8" xr3:uid="{00000000-0010-0000-1C00-000008000000}" name="Symbol / oznaczenie oferowanego produktu" dataDxfId="1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ela148" displayName="Tabela148" ref="A5:H7" totalsRowShown="0" headerRowDxfId="423" dataDxfId="421" headerRowBorderDxfId="422" tableBorderDxfId="420" totalsRowBorderDxfId="419">
  <autoFilter ref="A5:H7" xr:uid="{00000000-0009-0000-0100-000007000000}"/>
  <sortState ref="A6:H12">
    <sortCondition ref="B5:B12"/>
  </sortState>
  <tableColumns count="8">
    <tableColumn id="1" xr3:uid="{00000000-0010-0000-0200-000001000000}" name="L.p." dataDxfId="418"/>
    <tableColumn id="2" xr3:uid="{00000000-0010-0000-0200-000002000000}" name="Opis przedmiotu zamówienia" dataDxfId="417" dataCellStyle="Normalny 5"/>
    <tableColumn id="3" xr3:uid="{00000000-0010-0000-0200-000003000000}" name="J.m." dataDxfId="416" dataCellStyle="Normalny 5"/>
    <tableColumn id="4" xr3:uid="{00000000-0010-0000-0200-000004000000}" name="Ilość" dataDxfId="415" dataCellStyle="Normalny 5"/>
    <tableColumn id="5" xr3:uid="{00000000-0010-0000-0200-000005000000}" name="Cena jednostkowa brutto" dataDxfId="414" dataCellStyle="Normalny 5"/>
    <tableColumn id="6" xr3:uid="{00000000-0010-0000-0200-000006000000}" name="Cena brutto*" dataDxfId="413"/>
    <tableColumn id="7" xr3:uid="{00000000-0010-0000-0200-000007000000}" name="Producent" dataDxfId="412"/>
    <tableColumn id="8" xr3:uid="{00000000-0010-0000-0200-000008000000}" name="Symbol / oznaczenie oferowanego produktu" dataDxfId="411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D000000}" name="Tabela143035" displayName="Tabela143035" ref="A5:H7" totalsRowShown="0" headerRowDxfId="12" dataDxfId="10" headerRowBorderDxfId="11" tableBorderDxfId="9" totalsRowBorderDxfId="8">
  <autoFilter ref="A5:H7" xr:uid="{00000000-0009-0000-0100-000022000000}"/>
  <sortState ref="A6:H12">
    <sortCondition ref="B5:B12"/>
  </sortState>
  <tableColumns count="8">
    <tableColumn id="1" xr3:uid="{00000000-0010-0000-1D00-000001000000}" name="L.p." dataDxfId="7"/>
    <tableColumn id="2" xr3:uid="{00000000-0010-0000-1D00-000002000000}" name="Opis przedmiotu zamówienia" dataDxfId="6" dataCellStyle="Normalny 5"/>
    <tableColumn id="3" xr3:uid="{00000000-0010-0000-1D00-000003000000}" name="J.m." dataDxfId="5" dataCellStyle="Normalny 5"/>
    <tableColumn id="4" xr3:uid="{00000000-0010-0000-1D00-000004000000}" name="Ilość" dataDxfId="4" dataCellStyle="Normalny 5"/>
    <tableColumn id="5" xr3:uid="{00000000-0010-0000-1D00-000005000000}" name="Cena jednostkowa brutto" dataDxfId="3" dataCellStyle="Normalny 5"/>
    <tableColumn id="6" xr3:uid="{00000000-0010-0000-1D00-000006000000}" name="Cena brutto*" dataDxfId="2"/>
    <tableColumn id="7" xr3:uid="{00000000-0010-0000-1D00-000007000000}" name="Producent" dataDxfId="1"/>
    <tableColumn id="8" xr3:uid="{00000000-0010-0000-1D00-000008000000}" name="Symbol / oznaczenie oferowanego produktu" dataDxfId="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ela149" displayName="Tabela149" ref="A5:H7" totalsRowShown="0" headerRowDxfId="408" dataDxfId="406" headerRowBorderDxfId="407" tableBorderDxfId="405" totalsRowBorderDxfId="404">
  <autoFilter ref="A5:H7" xr:uid="{00000000-0009-0000-0100-000008000000}"/>
  <sortState ref="A6:H12">
    <sortCondition ref="B5:B12"/>
  </sortState>
  <tableColumns count="8">
    <tableColumn id="1" xr3:uid="{00000000-0010-0000-0300-000001000000}" name="L.p." dataDxfId="403"/>
    <tableColumn id="2" xr3:uid="{00000000-0010-0000-0300-000002000000}" name="Opis przedmiotu zamówienia" dataDxfId="402" dataCellStyle="Normalny 5"/>
    <tableColumn id="3" xr3:uid="{00000000-0010-0000-0300-000003000000}" name="J.m." dataDxfId="401" dataCellStyle="Normalny 5"/>
    <tableColumn id="4" xr3:uid="{00000000-0010-0000-0300-000004000000}" name="Ilość" dataDxfId="400" dataCellStyle="Normalny 5"/>
    <tableColumn id="5" xr3:uid="{00000000-0010-0000-0300-000005000000}" name="Cena jednostkowa brutto" dataDxfId="399" dataCellStyle="Normalny 5"/>
    <tableColumn id="6" xr3:uid="{00000000-0010-0000-0300-000006000000}" name="Cena brutto*" dataDxfId="398"/>
    <tableColumn id="7" xr3:uid="{00000000-0010-0000-0300-000007000000}" name="Producent" dataDxfId="397"/>
    <tableColumn id="8" xr3:uid="{00000000-0010-0000-0300-000008000000}" name="Symbol / oznaczenie oferowanego produktu" dataDxfId="39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ela1410" displayName="Tabela1410" ref="A5:H7" totalsRowShown="0" headerRowDxfId="393" dataDxfId="391" headerRowBorderDxfId="392" tableBorderDxfId="390" totalsRowBorderDxfId="389">
  <autoFilter ref="A5:H7" xr:uid="{00000000-0009-0000-0100-000009000000}"/>
  <sortState ref="A6:H12">
    <sortCondition ref="B5:B12"/>
  </sortState>
  <tableColumns count="8">
    <tableColumn id="1" xr3:uid="{00000000-0010-0000-0400-000001000000}" name="L.p." dataDxfId="388"/>
    <tableColumn id="2" xr3:uid="{00000000-0010-0000-0400-000002000000}" name="Opis przedmiotu zamówienia" dataDxfId="387" dataCellStyle="Normalny 5"/>
    <tableColumn id="3" xr3:uid="{00000000-0010-0000-0400-000003000000}" name="J.m." dataDxfId="386" dataCellStyle="Normalny 5"/>
    <tableColumn id="4" xr3:uid="{00000000-0010-0000-0400-000004000000}" name="Ilość" dataDxfId="385" dataCellStyle="Normalny 5"/>
    <tableColumn id="5" xr3:uid="{00000000-0010-0000-0400-000005000000}" name="Cena jednostkowa brutto" dataDxfId="384" dataCellStyle="Normalny 5"/>
    <tableColumn id="6" xr3:uid="{00000000-0010-0000-0400-000006000000}" name="Cena brutto*" dataDxfId="383"/>
    <tableColumn id="7" xr3:uid="{00000000-0010-0000-0400-000007000000}" name="Producent" dataDxfId="382"/>
    <tableColumn id="8" xr3:uid="{00000000-0010-0000-0400-000008000000}" name="Symbol / oznaczenie oferowanego produktu" dataDxfId="38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ela1412" displayName="Tabela1412" ref="A5:H7" totalsRowShown="0" headerRowDxfId="378" dataDxfId="376" headerRowBorderDxfId="377" tableBorderDxfId="375" totalsRowBorderDxfId="374">
  <autoFilter ref="A5:H7" xr:uid="{00000000-0009-0000-0100-00000B000000}"/>
  <sortState ref="A6:H12">
    <sortCondition ref="B5:B12"/>
  </sortState>
  <tableColumns count="8">
    <tableColumn id="1" xr3:uid="{00000000-0010-0000-0500-000001000000}" name="L.p." dataDxfId="373"/>
    <tableColumn id="2" xr3:uid="{00000000-0010-0000-0500-000002000000}" name="Opis przedmiotu zamówienia" dataDxfId="372" dataCellStyle="Normalny 5"/>
    <tableColumn id="3" xr3:uid="{00000000-0010-0000-0500-000003000000}" name="J.m." dataDxfId="371" dataCellStyle="Normalny 5"/>
    <tableColumn id="4" xr3:uid="{00000000-0010-0000-0500-000004000000}" name="Ilość" dataDxfId="370" dataCellStyle="Normalny 5"/>
    <tableColumn id="5" xr3:uid="{00000000-0010-0000-0500-000005000000}" name="Cena jednostkowa brutto" dataDxfId="369" dataCellStyle="Normalny 5"/>
    <tableColumn id="6" xr3:uid="{00000000-0010-0000-0500-000006000000}" name="Cena brutto*" dataDxfId="368"/>
    <tableColumn id="7" xr3:uid="{00000000-0010-0000-0500-000007000000}" name="Producent" dataDxfId="367"/>
    <tableColumn id="8" xr3:uid="{00000000-0010-0000-0500-000008000000}" name="Symbol / oznaczenie oferowanego produktu" dataDxfId="36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6000000}" name="Tabela1413" displayName="Tabela1413" ref="A5:H7" totalsRowShown="0" headerRowDxfId="363" dataDxfId="361" headerRowBorderDxfId="362" tableBorderDxfId="360" totalsRowBorderDxfId="359">
  <autoFilter ref="A5:H7" xr:uid="{00000000-0009-0000-0100-00000C000000}"/>
  <sortState ref="A6:H12">
    <sortCondition ref="B5:B12"/>
  </sortState>
  <tableColumns count="8">
    <tableColumn id="1" xr3:uid="{00000000-0010-0000-0600-000001000000}" name="L.p." dataDxfId="358"/>
    <tableColumn id="2" xr3:uid="{00000000-0010-0000-0600-000002000000}" name="Opis przedmiotu zamówienia" dataDxfId="357" dataCellStyle="Normalny 5"/>
    <tableColumn id="3" xr3:uid="{00000000-0010-0000-0600-000003000000}" name="J.m." dataDxfId="356" dataCellStyle="Normalny 5"/>
    <tableColumn id="4" xr3:uid="{00000000-0010-0000-0600-000004000000}" name="Ilość" dataDxfId="355" dataCellStyle="Normalny 5"/>
    <tableColumn id="5" xr3:uid="{00000000-0010-0000-0600-000005000000}" name="Cena jednostkowa brutto" dataDxfId="354" dataCellStyle="Normalny 5"/>
    <tableColumn id="6" xr3:uid="{00000000-0010-0000-0600-000006000000}" name="Cena brutto*" dataDxfId="353"/>
    <tableColumn id="7" xr3:uid="{00000000-0010-0000-0600-000007000000}" name="Producent" dataDxfId="352"/>
    <tableColumn id="8" xr3:uid="{00000000-0010-0000-0600-000008000000}" name="Symbol / oznaczenie oferowanego produktu" dataDxfId="35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7000000}" name="Tabela1414" displayName="Tabela1414" ref="A5:H10" totalsRowShown="0" headerRowDxfId="346" dataDxfId="344" headerRowBorderDxfId="345" tableBorderDxfId="343" totalsRowBorderDxfId="342">
  <autoFilter ref="A5:H10" xr:uid="{00000000-0009-0000-0100-00000D000000}"/>
  <sortState ref="A6:H12">
    <sortCondition ref="B5:B12"/>
  </sortState>
  <tableColumns count="8">
    <tableColumn id="1" xr3:uid="{00000000-0010-0000-0700-000001000000}" name="L.p." dataDxfId="341"/>
    <tableColumn id="2" xr3:uid="{00000000-0010-0000-0700-000002000000}" name="Opis przedmiotu zamówienia" dataDxfId="340" dataCellStyle="Normalny 5"/>
    <tableColumn id="3" xr3:uid="{00000000-0010-0000-0700-000003000000}" name="J.m." dataDxfId="339" dataCellStyle="Normalny 5"/>
    <tableColumn id="4" xr3:uid="{00000000-0010-0000-0700-000004000000}" name="Ilość" dataDxfId="338" dataCellStyle="Normalny 5"/>
    <tableColumn id="5" xr3:uid="{00000000-0010-0000-0700-000005000000}" name="Cena jednostkowa brutto" dataDxfId="337" dataCellStyle="Normalny 5"/>
    <tableColumn id="6" xr3:uid="{00000000-0010-0000-0700-000006000000}" name="Cena brutto*" dataDxfId="336"/>
    <tableColumn id="7" xr3:uid="{00000000-0010-0000-0700-000007000000}" name="Producent" dataDxfId="335"/>
    <tableColumn id="8" xr3:uid="{00000000-0010-0000-0700-000008000000}" name="Symbol / oznaczenie oferowanego produktu" dataDxfId="334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1416" displayName="Tabela1416" ref="A5:H10" totalsRowShown="0" headerRowDxfId="328" dataDxfId="326" headerRowBorderDxfId="327" tableBorderDxfId="325" totalsRowBorderDxfId="324">
  <autoFilter ref="A5:H10" xr:uid="{00000000-0009-0000-0100-00000F000000}"/>
  <sortState ref="A6:H12">
    <sortCondition ref="B5:B12"/>
  </sortState>
  <tableColumns count="8">
    <tableColumn id="1" xr3:uid="{00000000-0010-0000-0800-000001000000}" name="L.p." dataDxfId="323"/>
    <tableColumn id="2" xr3:uid="{00000000-0010-0000-0800-000002000000}" name="Opis przedmiotu zamówienia" dataDxfId="322" dataCellStyle="Normalny 5"/>
    <tableColumn id="3" xr3:uid="{00000000-0010-0000-0800-000003000000}" name="J.m." dataDxfId="321" dataCellStyle="Normalny 5"/>
    <tableColumn id="4" xr3:uid="{00000000-0010-0000-0800-000004000000}" name="Ilość" dataDxfId="320" dataCellStyle="Normalny 5"/>
    <tableColumn id="5" xr3:uid="{00000000-0010-0000-0800-000005000000}" name="Cena jednostkowa brutto" dataDxfId="319" dataCellStyle="Normalny 5"/>
    <tableColumn id="6" xr3:uid="{00000000-0010-0000-0800-000006000000}" name="Cena brutto*" dataDxfId="318"/>
    <tableColumn id="7" xr3:uid="{00000000-0010-0000-0800-000007000000}" name="Producent" dataDxfId="317"/>
    <tableColumn id="8" xr3:uid="{00000000-0010-0000-0800-000008000000}" name="Symbol / oznaczenie oferowanego produktu" dataDxfId="3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"/>
  <sheetViews>
    <sheetView topLeftCell="C1" workbookViewId="0">
      <selection activeCell="K7" sqref="K7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140</v>
      </c>
    </row>
    <row r="2" spans="1:19" ht="18" customHeight="1" x14ac:dyDescent="0.2">
      <c r="A2" s="81" t="s">
        <v>26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126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141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178.5" x14ac:dyDescent="0.2">
      <c r="A7" s="57">
        <v>1</v>
      </c>
      <c r="B7" s="30" t="s">
        <v>27</v>
      </c>
      <c r="C7" s="58" t="s">
        <v>11</v>
      </c>
      <c r="D7" s="58">
        <v>1</v>
      </c>
      <c r="E7" s="59"/>
      <c r="F7" s="60"/>
      <c r="G7" s="61"/>
      <c r="H7" s="62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63" customFormat="1" ht="153" x14ac:dyDescent="0.2">
      <c r="A8" s="22">
        <v>2</v>
      </c>
      <c r="B8" s="30" t="s">
        <v>28</v>
      </c>
      <c r="C8" s="27" t="s">
        <v>11</v>
      </c>
      <c r="D8" s="27">
        <v>2</v>
      </c>
      <c r="E8" s="28"/>
      <c r="F8" s="60"/>
      <c r="G8" s="29"/>
      <c r="H8" s="55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s="63" customFormat="1" ht="76.5" x14ac:dyDescent="0.2">
      <c r="A9" s="22">
        <v>3</v>
      </c>
      <c r="B9" s="30" t="s">
        <v>29</v>
      </c>
      <c r="C9" s="27" t="s">
        <v>12</v>
      </c>
      <c r="D9" s="27">
        <v>2</v>
      </c>
      <c r="E9" s="28"/>
      <c r="F9" s="60"/>
      <c r="G9" s="29"/>
      <c r="H9" s="55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s="63" customFormat="1" ht="127.5" x14ac:dyDescent="0.2">
      <c r="A10" s="57">
        <v>4</v>
      </c>
      <c r="B10" s="31" t="s">
        <v>30</v>
      </c>
      <c r="C10" s="27" t="s">
        <v>11</v>
      </c>
      <c r="D10" s="27">
        <v>1</v>
      </c>
      <c r="E10" s="28"/>
      <c r="F10" s="60"/>
      <c r="G10" s="29"/>
      <c r="H10" s="55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spans="1:19" x14ac:dyDescent="0.2">
      <c r="E11" s="13" t="s">
        <v>2</v>
      </c>
      <c r="F11" s="12"/>
    </row>
    <row r="12" spans="1:19" ht="38.25" x14ac:dyDescent="0.2">
      <c r="A12" s="11">
        <f>F11</f>
        <v>0</v>
      </c>
      <c r="B12" s="8" t="s">
        <v>1</v>
      </c>
      <c r="F12" s="10"/>
    </row>
    <row r="15" spans="1:19" x14ac:dyDescent="0.2">
      <c r="A15" s="9">
        <v>1524</v>
      </c>
      <c r="B15" s="8" t="s">
        <v>0</v>
      </c>
    </row>
    <row r="17" spans="1:8" x14ac:dyDescent="0.2">
      <c r="A17" s="84" t="s">
        <v>31</v>
      </c>
      <c r="B17" s="84"/>
      <c r="C17" s="84"/>
      <c r="D17" s="84"/>
      <c r="E17" s="84"/>
      <c r="F17" s="84"/>
      <c r="G17" s="84"/>
      <c r="H17" s="84"/>
    </row>
    <row r="18" spans="1:8" x14ac:dyDescent="0.2">
      <c r="A18" s="79" t="s">
        <v>32</v>
      </c>
      <c r="B18" s="79"/>
      <c r="C18" s="79"/>
      <c r="D18" s="79"/>
      <c r="E18" s="79"/>
      <c r="F18" s="79"/>
      <c r="G18" s="79"/>
      <c r="H18" s="79"/>
    </row>
  </sheetData>
  <mergeCells count="6">
    <mergeCell ref="A18:H18"/>
    <mergeCell ref="F1:G1"/>
    <mergeCell ref="A2:H2"/>
    <mergeCell ref="A3:H3"/>
    <mergeCell ref="J5:S6"/>
    <mergeCell ref="A17:H17"/>
  </mergeCells>
  <conditionalFormatting sqref="A6:H6 H6:H10 F5:F10">
    <cfRule type="cellIs" dxfId="455" priority="1" stopIfTrue="1" operator="equal">
      <formula>0</formula>
    </cfRule>
  </conditionalFormatting>
  <conditionalFormatting sqref="F1 F4:H4">
    <cfRule type="cellIs" dxfId="454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6"/>
  <sheetViews>
    <sheetView tabSelected="1"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158</v>
      </c>
    </row>
    <row r="2" spans="1:19" ht="18" customHeight="1" x14ac:dyDescent="0.2">
      <c r="A2" s="81" t="s">
        <v>112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48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159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63.75" x14ac:dyDescent="0.2">
      <c r="A7" s="22" t="s">
        <v>15</v>
      </c>
      <c r="B7" s="34" t="s">
        <v>88</v>
      </c>
      <c r="C7" s="27" t="s">
        <v>13</v>
      </c>
      <c r="D7" s="27">
        <v>3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7" customFormat="1" ht="63.75" x14ac:dyDescent="0.2">
      <c r="A8" s="22" t="s">
        <v>16</v>
      </c>
      <c r="B8" s="32" t="s">
        <v>89</v>
      </c>
      <c r="C8" s="27" t="s">
        <v>13</v>
      </c>
      <c r="D8" s="27">
        <v>3</v>
      </c>
      <c r="E8" s="28"/>
      <c r="F8" s="54"/>
      <c r="G8" s="29"/>
      <c r="H8" s="55"/>
    </row>
    <row r="9" spans="1:19" x14ac:dyDescent="0.2">
      <c r="E9" s="13" t="s">
        <v>2</v>
      </c>
      <c r="F9" s="12">
        <f>SUM(F7:F8)</f>
        <v>0</v>
      </c>
    </row>
    <row r="10" spans="1:19" ht="38.25" x14ac:dyDescent="0.2">
      <c r="A10" s="11">
        <f>F9</f>
        <v>0</v>
      </c>
      <c r="B10" s="8" t="s">
        <v>1</v>
      </c>
      <c r="F10" s="10"/>
    </row>
    <row r="13" spans="1:19" x14ac:dyDescent="0.2">
      <c r="A13" s="9">
        <v>1524</v>
      </c>
      <c r="B13" s="8" t="s">
        <v>0</v>
      </c>
    </row>
    <row r="15" spans="1:19" x14ac:dyDescent="0.2">
      <c r="A15" s="84" t="s">
        <v>31</v>
      </c>
      <c r="B15" s="84"/>
      <c r="C15" s="84"/>
      <c r="D15" s="84"/>
      <c r="E15" s="84"/>
      <c r="F15" s="84"/>
      <c r="G15" s="84"/>
      <c r="H15" s="84"/>
    </row>
    <row r="16" spans="1:19" x14ac:dyDescent="0.2">
      <c r="A16" s="79" t="s">
        <v>32</v>
      </c>
      <c r="B16" s="79"/>
      <c r="C16" s="79"/>
      <c r="D16" s="79"/>
      <c r="E16" s="79"/>
      <c r="F16" s="79"/>
      <c r="G16" s="79"/>
      <c r="H16" s="79"/>
    </row>
  </sheetData>
  <mergeCells count="6">
    <mergeCell ref="A16:H16"/>
    <mergeCell ref="F1:G1"/>
    <mergeCell ref="A2:H2"/>
    <mergeCell ref="A3:H3"/>
    <mergeCell ref="J5:S6"/>
    <mergeCell ref="A15:H15"/>
  </mergeCells>
  <conditionalFormatting sqref="F1 F4:H4 H6:H8 F5:F8">
    <cfRule type="cellIs" dxfId="315" priority="2" stopIfTrue="1" operator="equal">
      <formula>0</formula>
    </cfRule>
  </conditionalFormatting>
  <conditionalFormatting sqref="A6:H6">
    <cfRule type="cellIs" dxfId="314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160</v>
      </c>
    </row>
    <row r="2" spans="1:19" ht="18" customHeight="1" x14ac:dyDescent="0.2">
      <c r="A2" s="81" t="s">
        <v>113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23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161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38.25" x14ac:dyDescent="0.2">
      <c r="A7" s="22" t="s">
        <v>15</v>
      </c>
      <c r="B7" s="76" t="s">
        <v>50</v>
      </c>
      <c r="C7" s="27" t="s">
        <v>11</v>
      </c>
      <c r="D7" s="27" t="s">
        <v>15</v>
      </c>
      <c r="E7" s="28"/>
      <c r="F7" s="54">
        <f>Tabela1426[[#This Row],[Ilość]]*Tabela1426[[#This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300" priority="1" stopIfTrue="1" operator="equal">
      <formula>0</formula>
    </cfRule>
  </conditionalFormatting>
  <conditionalFormatting sqref="F1 F4:H4 H6:H7 F5:F7">
    <cfRule type="cellIs" dxfId="299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162</v>
      </c>
    </row>
    <row r="2" spans="1:19" ht="18" customHeight="1" x14ac:dyDescent="0.2">
      <c r="A2" s="81" t="s">
        <v>87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124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163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90.75" customHeight="1" x14ac:dyDescent="0.2">
      <c r="A7" s="22" t="s">
        <v>15</v>
      </c>
      <c r="B7" s="36" t="s">
        <v>51</v>
      </c>
      <c r="C7" s="27" t="s">
        <v>11</v>
      </c>
      <c r="D7" s="27">
        <v>50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F1 F4:H4 H6:H7 F5:F7">
    <cfRule type="cellIs" dxfId="285" priority="2" stopIfTrue="1" operator="equal">
      <formula>0</formula>
    </cfRule>
  </conditionalFormatting>
  <conditionalFormatting sqref="A6:H6">
    <cfRule type="cellIs" dxfId="284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164</v>
      </c>
    </row>
    <row r="2" spans="1:19" ht="18" customHeight="1" x14ac:dyDescent="0.2">
      <c r="A2" s="81" t="s">
        <v>95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133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165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140.25" x14ac:dyDescent="0.2">
      <c r="A7" s="22" t="s">
        <v>15</v>
      </c>
      <c r="B7" s="76" t="s">
        <v>52</v>
      </c>
      <c r="C7" s="27" t="s">
        <v>13</v>
      </c>
      <c r="D7" s="27" t="s">
        <v>15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F1 F4:H4 H6:H7 F5:F7">
    <cfRule type="cellIs" dxfId="270" priority="2" stopIfTrue="1" operator="equal">
      <formula>0</formula>
    </cfRule>
  </conditionalFormatting>
  <conditionalFormatting sqref="A6:H6">
    <cfRule type="cellIs" dxfId="269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6"/>
  <sheetViews>
    <sheetView topLeftCell="C1"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88.425781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166</v>
      </c>
    </row>
    <row r="2" spans="1:19" ht="18" customHeight="1" x14ac:dyDescent="0.2">
      <c r="A2" s="81" t="s">
        <v>49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24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167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102" x14ac:dyDescent="0.2">
      <c r="A7" s="22" t="s">
        <v>15</v>
      </c>
      <c r="B7" s="36" t="s">
        <v>54</v>
      </c>
      <c r="C7" s="37" t="s">
        <v>11</v>
      </c>
      <c r="D7" s="38" t="s">
        <v>15</v>
      </c>
      <c r="E7" s="28"/>
      <c r="F7" s="54">
        <f>Tabela1420217[[#This Row],[Ilość]]*Tabela1420217[[#This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7" customFormat="1" ht="102" x14ac:dyDescent="0.2">
      <c r="A8" s="22" t="s">
        <v>16</v>
      </c>
      <c r="B8" s="39" t="s">
        <v>55</v>
      </c>
      <c r="C8" s="37" t="s">
        <v>11</v>
      </c>
      <c r="D8" s="38" t="s">
        <v>15</v>
      </c>
      <c r="E8" s="28"/>
      <c r="F8" s="54">
        <f>Tabela1420217[[#This Row],[Ilość]]*Tabela1420217[[#This Row],[Cena jednostkowa brutto]]</f>
        <v>0</v>
      </c>
      <c r="G8" s="29"/>
      <c r="H8" s="55"/>
    </row>
    <row r="9" spans="1:19" x14ac:dyDescent="0.2">
      <c r="E9" s="13" t="s">
        <v>2</v>
      </c>
      <c r="F9" s="12">
        <f>SUM(F7:F8)</f>
        <v>0</v>
      </c>
    </row>
    <row r="10" spans="1:19" ht="25.5" x14ac:dyDescent="0.2">
      <c r="A10" s="11">
        <f>F9</f>
        <v>0</v>
      </c>
      <c r="B10" s="8" t="s">
        <v>1</v>
      </c>
      <c r="F10" s="10"/>
    </row>
    <row r="13" spans="1:19" x14ac:dyDescent="0.2">
      <c r="A13" s="9">
        <v>1524</v>
      </c>
      <c r="B13" s="8" t="s">
        <v>0</v>
      </c>
    </row>
    <row r="15" spans="1:19" x14ac:dyDescent="0.2">
      <c r="A15" s="84" t="s">
        <v>31</v>
      </c>
      <c r="B15" s="84"/>
      <c r="C15" s="84"/>
      <c r="D15" s="84"/>
      <c r="E15" s="84"/>
      <c r="F15" s="84"/>
      <c r="G15" s="84"/>
      <c r="H15" s="84"/>
    </row>
    <row r="16" spans="1:19" x14ac:dyDescent="0.2">
      <c r="A16" s="79" t="s">
        <v>32</v>
      </c>
      <c r="B16" s="79"/>
      <c r="C16" s="79"/>
      <c r="D16" s="79"/>
      <c r="E16" s="79"/>
      <c r="F16" s="79"/>
      <c r="G16" s="79"/>
      <c r="H16" s="79"/>
    </row>
  </sheetData>
  <mergeCells count="6">
    <mergeCell ref="J5:S6"/>
    <mergeCell ref="A16:H16"/>
    <mergeCell ref="A15:H15"/>
    <mergeCell ref="F1:G1"/>
    <mergeCell ref="A2:H2"/>
    <mergeCell ref="A3:H3"/>
  </mergeCells>
  <conditionalFormatting sqref="A6:H6">
    <cfRule type="cellIs" dxfId="255" priority="1" stopIfTrue="1" operator="equal">
      <formula>0</formula>
    </cfRule>
  </conditionalFormatting>
  <conditionalFormatting sqref="F1 F4:H4 H6:H8 F5:F8">
    <cfRule type="cellIs" dxfId="254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6"/>
  <sheetViews>
    <sheetView topLeftCell="C1"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88.425781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168</v>
      </c>
    </row>
    <row r="2" spans="1:19" ht="18" customHeight="1" x14ac:dyDescent="0.2">
      <c r="A2" s="81" t="s">
        <v>90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134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169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76.5" x14ac:dyDescent="0.2">
      <c r="A7" s="22" t="s">
        <v>15</v>
      </c>
      <c r="B7" s="36" t="s">
        <v>57</v>
      </c>
      <c r="C7" s="37" t="s">
        <v>11</v>
      </c>
      <c r="D7" s="38" t="s">
        <v>15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7" customFormat="1" ht="153" x14ac:dyDescent="0.2">
      <c r="A8" s="22" t="s">
        <v>16</v>
      </c>
      <c r="B8" s="36" t="s">
        <v>81</v>
      </c>
      <c r="C8" s="37" t="s">
        <v>11</v>
      </c>
      <c r="D8" s="38" t="s">
        <v>16</v>
      </c>
      <c r="E8" s="28"/>
      <c r="F8" s="54"/>
      <c r="G8" s="29"/>
      <c r="H8" s="55"/>
    </row>
    <row r="9" spans="1:19" x14ac:dyDescent="0.2">
      <c r="E9" s="13" t="s">
        <v>2</v>
      </c>
      <c r="F9" s="12">
        <f>SUM(F7:F8)</f>
        <v>0</v>
      </c>
    </row>
    <row r="10" spans="1:19" ht="25.5" x14ac:dyDescent="0.2">
      <c r="A10" s="11">
        <f>F9</f>
        <v>0</v>
      </c>
      <c r="B10" s="8" t="s">
        <v>1</v>
      </c>
      <c r="F10" s="10"/>
    </row>
    <row r="13" spans="1:19" x14ac:dyDescent="0.2">
      <c r="A13" s="9">
        <v>1524</v>
      </c>
      <c r="B13" s="8" t="s">
        <v>0</v>
      </c>
    </row>
    <row r="15" spans="1:19" x14ac:dyDescent="0.2">
      <c r="A15" s="84" t="s">
        <v>31</v>
      </c>
      <c r="B15" s="84"/>
      <c r="C15" s="84"/>
      <c r="D15" s="84"/>
      <c r="E15" s="84"/>
      <c r="F15" s="84"/>
      <c r="G15" s="84"/>
      <c r="H15" s="84"/>
    </row>
    <row r="16" spans="1:19" x14ac:dyDescent="0.2">
      <c r="A16" s="79" t="s">
        <v>32</v>
      </c>
      <c r="B16" s="79"/>
      <c r="C16" s="79"/>
      <c r="D16" s="79"/>
      <c r="E16" s="79"/>
      <c r="F16" s="79"/>
      <c r="G16" s="79"/>
      <c r="H16" s="79"/>
    </row>
  </sheetData>
  <mergeCells count="6">
    <mergeCell ref="J5:S6"/>
    <mergeCell ref="A16:H16"/>
    <mergeCell ref="A15:H15"/>
    <mergeCell ref="F1:G1"/>
    <mergeCell ref="A2:H2"/>
    <mergeCell ref="A3:H3"/>
  </mergeCells>
  <conditionalFormatting sqref="F1 F4:H4 H6:H8 F5:F8">
    <cfRule type="cellIs" dxfId="240" priority="2" stopIfTrue="1" operator="equal">
      <formula>0</formula>
    </cfRule>
  </conditionalFormatting>
  <conditionalFormatting sqref="A6:H6">
    <cfRule type="cellIs" dxfId="239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17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170</v>
      </c>
    </row>
    <row r="2" spans="1:19" ht="18" customHeight="1" x14ac:dyDescent="0.2">
      <c r="A2" s="81" t="s">
        <v>91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62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171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76.5" x14ac:dyDescent="0.2">
      <c r="A7" s="57">
        <v>1</v>
      </c>
      <c r="B7" s="34" t="s">
        <v>107</v>
      </c>
      <c r="C7" s="37" t="s">
        <v>11</v>
      </c>
      <c r="D7" s="38" t="s">
        <v>22</v>
      </c>
      <c r="E7" s="59"/>
      <c r="F7" s="60"/>
      <c r="G7" s="61"/>
      <c r="H7" s="62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63" customFormat="1" ht="89.25" x14ac:dyDescent="0.2">
      <c r="A8" s="22">
        <v>2</v>
      </c>
      <c r="B8" s="32" t="s">
        <v>60</v>
      </c>
      <c r="C8" s="37" t="s">
        <v>13</v>
      </c>
      <c r="D8" s="38" t="s">
        <v>59</v>
      </c>
      <c r="E8" s="28"/>
      <c r="F8" s="60"/>
      <c r="G8" s="29"/>
      <c r="H8" s="55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s="63" customFormat="1" ht="76.5" x14ac:dyDescent="0.2">
      <c r="A9" s="22">
        <v>3</v>
      </c>
      <c r="B9" s="32" t="s">
        <v>106</v>
      </c>
      <c r="C9" s="37" t="s">
        <v>13</v>
      </c>
      <c r="D9" s="38" t="s">
        <v>17</v>
      </c>
      <c r="E9" s="28"/>
      <c r="F9" s="60"/>
      <c r="G9" s="29"/>
      <c r="H9" s="55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x14ac:dyDescent="0.2">
      <c r="E10" s="13" t="s">
        <v>2</v>
      </c>
      <c r="F10" s="12">
        <f>SUM(F7:F9)</f>
        <v>0</v>
      </c>
    </row>
    <row r="11" spans="1:19" ht="38.25" x14ac:dyDescent="0.2">
      <c r="A11" s="11">
        <f>F10</f>
        <v>0</v>
      </c>
      <c r="B11" s="8" t="s">
        <v>1</v>
      </c>
      <c r="F11" s="10"/>
    </row>
    <row r="14" spans="1:19" x14ac:dyDescent="0.2">
      <c r="A14" s="9">
        <v>1524</v>
      </c>
      <c r="B14" s="8" t="s">
        <v>0</v>
      </c>
    </row>
    <row r="16" spans="1:19" x14ac:dyDescent="0.2">
      <c r="A16" s="84" t="s">
        <v>31</v>
      </c>
      <c r="B16" s="84"/>
      <c r="C16" s="84"/>
      <c r="D16" s="84"/>
      <c r="E16" s="84"/>
      <c r="F16" s="84"/>
      <c r="G16" s="84"/>
      <c r="H16" s="84"/>
    </row>
    <row r="17" spans="1:8" x14ac:dyDescent="0.2">
      <c r="A17" s="79" t="s">
        <v>32</v>
      </c>
      <c r="B17" s="79"/>
      <c r="C17" s="79"/>
      <c r="D17" s="79"/>
      <c r="E17" s="79"/>
      <c r="F17" s="79"/>
      <c r="G17" s="79"/>
      <c r="H17" s="79"/>
    </row>
  </sheetData>
  <mergeCells count="6">
    <mergeCell ref="J5:S6"/>
    <mergeCell ref="A16:H16"/>
    <mergeCell ref="A17:H17"/>
    <mergeCell ref="F1:G1"/>
    <mergeCell ref="A2:H2"/>
    <mergeCell ref="A3:H3"/>
  </mergeCells>
  <conditionalFormatting sqref="F1 F4:H4">
    <cfRule type="cellIs" dxfId="225" priority="2" stopIfTrue="1" operator="equal">
      <formula>0</formula>
    </cfRule>
  </conditionalFormatting>
  <conditionalFormatting sqref="A6:H6 H7:H9 F5 F7:F9">
    <cfRule type="cellIs" dxfId="224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6"/>
  <sheetViews>
    <sheetView topLeftCell="C1"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88.425781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172</v>
      </c>
    </row>
    <row r="2" spans="1:19" ht="18" customHeight="1" x14ac:dyDescent="0.2">
      <c r="A2" s="81" t="s">
        <v>92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20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173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63.75" x14ac:dyDescent="0.2">
      <c r="A7" s="22" t="s">
        <v>15</v>
      </c>
      <c r="B7" s="40" t="s">
        <v>64</v>
      </c>
      <c r="C7" s="37" t="s">
        <v>13</v>
      </c>
      <c r="D7" s="38" t="s">
        <v>18</v>
      </c>
      <c r="E7" s="28"/>
      <c r="F7" s="54">
        <f>Tabela14202171922[[#This Row],[Ilość]]*Tabela14202171922[[#This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7" customFormat="1" ht="63.75" x14ac:dyDescent="0.2">
      <c r="A8" s="22" t="s">
        <v>16</v>
      </c>
      <c r="B8" s="32" t="s">
        <v>65</v>
      </c>
      <c r="C8" s="37" t="s">
        <v>13</v>
      </c>
      <c r="D8" s="38" t="s">
        <v>18</v>
      </c>
      <c r="E8" s="28"/>
      <c r="F8" s="54">
        <f>Tabela14202171922[[#This Row],[Ilość]]*Tabela14202171922[[#This Row],[Cena jednostkowa brutto]]</f>
        <v>0</v>
      </c>
      <c r="G8" s="29"/>
      <c r="H8" s="55"/>
    </row>
    <row r="9" spans="1:19" s="7" customFormat="1" x14ac:dyDescent="0.2">
      <c r="B9" s="65"/>
      <c r="C9" s="66"/>
      <c r="D9" s="67"/>
      <c r="E9" s="68" t="s">
        <v>2</v>
      </c>
      <c r="F9" s="69">
        <f>SUM(F7:F8)</f>
        <v>0</v>
      </c>
      <c r="G9" s="70"/>
      <c r="H9" s="70"/>
    </row>
    <row r="10" spans="1:19" s="7" customFormat="1" ht="25.5" x14ac:dyDescent="0.2">
      <c r="A10" s="71">
        <f>F9</f>
        <v>0</v>
      </c>
      <c r="B10" s="72" t="s">
        <v>1</v>
      </c>
      <c r="C10" s="66"/>
      <c r="D10" s="67"/>
      <c r="E10" s="73"/>
      <c r="F10" s="74"/>
      <c r="G10" s="70"/>
      <c r="H10" s="70"/>
    </row>
    <row r="13" spans="1:19" x14ac:dyDescent="0.2">
      <c r="A13" s="9">
        <v>1524</v>
      </c>
      <c r="B13" s="8" t="s">
        <v>0</v>
      </c>
    </row>
    <row r="15" spans="1:19" x14ac:dyDescent="0.2">
      <c r="A15" s="84" t="s">
        <v>31</v>
      </c>
      <c r="B15" s="84"/>
      <c r="C15" s="84"/>
      <c r="D15" s="84"/>
      <c r="E15" s="84"/>
      <c r="F15" s="84"/>
      <c r="G15" s="84"/>
      <c r="H15" s="84"/>
    </row>
    <row r="16" spans="1:19" x14ac:dyDescent="0.2">
      <c r="A16" s="79" t="s">
        <v>32</v>
      </c>
      <c r="B16" s="79"/>
      <c r="C16" s="79"/>
      <c r="D16" s="79"/>
      <c r="E16" s="79"/>
      <c r="F16" s="79"/>
      <c r="G16" s="79"/>
      <c r="H16" s="79"/>
    </row>
  </sheetData>
  <mergeCells count="6">
    <mergeCell ref="J5:S6"/>
    <mergeCell ref="A16:H16"/>
    <mergeCell ref="A15:H15"/>
    <mergeCell ref="F1:G1"/>
    <mergeCell ref="A2:H2"/>
    <mergeCell ref="A3:H3"/>
  </mergeCells>
  <conditionalFormatting sqref="F1 F4:H4 H6:H8 F5:F8">
    <cfRule type="cellIs" dxfId="210" priority="2" stopIfTrue="1" operator="equal">
      <formula>0</formula>
    </cfRule>
  </conditionalFormatting>
  <conditionalFormatting sqref="A6:H6">
    <cfRule type="cellIs" dxfId="209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6"/>
  <sheetViews>
    <sheetView topLeftCell="C1"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88.425781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174</v>
      </c>
    </row>
    <row r="2" spans="1:19" ht="18" customHeight="1" x14ac:dyDescent="0.2">
      <c r="A2" s="81" t="s">
        <v>94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25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175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89.25" x14ac:dyDescent="0.2">
      <c r="A7" s="22" t="s">
        <v>15</v>
      </c>
      <c r="B7" s="41" t="s">
        <v>66</v>
      </c>
      <c r="C7" s="37" t="s">
        <v>11</v>
      </c>
      <c r="D7" s="38" t="s">
        <v>17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7" customFormat="1" ht="153" x14ac:dyDescent="0.2">
      <c r="A8" s="22" t="s">
        <v>16</v>
      </c>
      <c r="B8" s="32" t="s">
        <v>67</v>
      </c>
      <c r="C8" s="37" t="s">
        <v>13</v>
      </c>
      <c r="D8" s="38" t="s">
        <v>15</v>
      </c>
      <c r="E8" s="28"/>
      <c r="F8" s="54"/>
      <c r="G8" s="29"/>
      <c r="H8" s="55"/>
    </row>
    <row r="9" spans="1:19" x14ac:dyDescent="0.2">
      <c r="E9" s="13" t="s">
        <v>2</v>
      </c>
      <c r="F9" s="12">
        <f>SUM(F7:F8)</f>
        <v>0</v>
      </c>
    </row>
    <row r="10" spans="1:19" ht="25.5" x14ac:dyDescent="0.2">
      <c r="A10" s="11">
        <f>F9</f>
        <v>0</v>
      </c>
      <c r="B10" s="8" t="s">
        <v>1</v>
      </c>
      <c r="F10" s="10"/>
    </row>
    <row r="13" spans="1:19" x14ac:dyDescent="0.2">
      <c r="A13" s="9">
        <v>1524</v>
      </c>
      <c r="B13" s="8" t="s">
        <v>0</v>
      </c>
    </row>
    <row r="15" spans="1:19" x14ac:dyDescent="0.2">
      <c r="A15" s="84" t="s">
        <v>31</v>
      </c>
      <c r="B15" s="84"/>
      <c r="C15" s="84"/>
      <c r="D15" s="84"/>
      <c r="E15" s="84"/>
      <c r="F15" s="84"/>
      <c r="G15" s="84"/>
      <c r="H15" s="84"/>
    </row>
    <row r="16" spans="1:19" x14ac:dyDescent="0.2">
      <c r="A16" s="79" t="s">
        <v>32</v>
      </c>
      <c r="B16" s="79"/>
      <c r="C16" s="79"/>
      <c r="D16" s="79"/>
      <c r="E16" s="79"/>
      <c r="F16" s="79"/>
      <c r="G16" s="79"/>
      <c r="H16" s="79"/>
    </row>
  </sheetData>
  <mergeCells count="6">
    <mergeCell ref="J5:S6"/>
    <mergeCell ref="A16:H16"/>
    <mergeCell ref="A15:H15"/>
    <mergeCell ref="F1:G1"/>
    <mergeCell ref="A2:H2"/>
    <mergeCell ref="A3:H3"/>
  </mergeCells>
  <conditionalFormatting sqref="F1 F4:H4 H6:H8 F5:F8">
    <cfRule type="cellIs" dxfId="195" priority="2" stopIfTrue="1" operator="equal">
      <formula>0</formula>
    </cfRule>
  </conditionalFormatting>
  <conditionalFormatting sqref="A6:H6">
    <cfRule type="cellIs" dxfId="194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176</v>
      </c>
    </row>
    <row r="2" spans="1:19" ht="18" customHeight="1" x14ac:dyDescent="0.2">
      <c r="A2" s="81" t="s">
        <v>53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135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177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76.5" x14ac:dyDescent="0.2">
      <c r="A7" s="22" t="s">
        <v>15</v>
      </c>
      <c r="B7" s="32" t="s">
        <v>69</v>
      </c>
      <c r="C7" s="27" t="s">
        <v>11</v>
      </c>
      <c r="D7" s="27">
        <v>16</v>
      </c>
      <c r="E7" s="28"/>
      <c r="F7" s="54">
        <f>Tabela1438[[#This Row],[Ilość]]*Tabela1438[[#This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F1 F4:H4 H6:H7 F5:F7">
    <cfRule type="cellIs" dxfId="180" priority="2" stopIfTrue="1" operator="equal">
      <formula>0</formula>
    </cfRule>
  </conditionalFormatting>
  <conditionalFormatting sqref="A6:H6">
    <cfRule type="cellIs" dxfId="179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"/>
  <sheetViews>
    <sheetView workbookViewId="0">
      <selection activeCell="E7" sqref="E7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142</v>
      </c>
    </row>
    <row r="2" spans="1:19" ht="18" customHeight="1" x14ac:dyDescent="0.2">
      <c r="A2" s="81" t="s">
        <v>34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127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143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36.75" customHeight="1" x14ac:dyDescent="0.2">
      <c r="A7" s="22">
        <v>1</v>
      </c>
      <c r="B7" s="32" t="s">
        <v>33</v>
      </c>
      <c r="C7" s="27" t="s">
        <v>13</v>
      </c>
      <c r="D7" s="27">
        <v>20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ht="37.5" customHeight="1" x14ac:dyDescent="0.2">
      <c r="E8" s="13" t="s">
        <v>2</v>
      </c>
      <c r="F8" s="12"/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440" priority="1" stopIfTrue="1" operator="equal">
      <formula>0</formula>
    </cfRule>
  </conditionalFormatting>
  <conditionalFormatting sqref="F1 F4:H4 F5:F7 H6:H7">
    <cfRule type="cellIs" dxfId="439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19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178</v>
      </c>
    </row>
    <row r="2" spans="1:19" ht="18" customHeight="1" x14ac:dyDescent="0.2">
      <c r="A2" s="81" t="s">
        <v>56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125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179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76.5" x14ac:dyDescent="0.2">
      <c r="A7" s="57">
        <v>1</v>
      </c>
      <c r="B7" s="32" t="s">
        <v>73</v>
      </c>
      <c r="C7" s="42" t="s">
        <v>13</v>
      </c>
      <c r="D7" s="38" t="s">
        <v>18</v>
      </c>
      <c r="E7" s="59"/>
      <c r="F7" s="60"/>
      <c r="G7" s="61"/>
      <c r="H7" s="62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63" customFormat="1" ht="76.5" x14ac:dyDescent="0.2">
      <c r="A8" s="57">
        <v>2</v>
      </c>
      <c r="B8" s="32" t="s">
        <v>74</v>
      </c>
      <c r="C8" s="42" t="s">
        <v>13</v>
      </c>
      <c r="D8" s="38" t="s">
        <v>18</v>
      </c>
      <c r="E8" s="28"/>
      <c r="F8" s="60"/>
      <c r="G8" s="29"/>
      <c r="H8" s="55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s="63" customFormat="1" ht="63.75" x14ac:dyDescent="0.2">
      <c r="A9" s="57">
        <v>3</v>
      </c>
      <c r="B9" s="43" t="s">
        <v>75</v>
      </c>
      <c r="C9" s="42" t="s">
        <v>13</v>
      </c>
      <c r="D9" s="38" t="s">
        <v>71</v>
      </c>
      <c r="E9" s="28"/>
      <c r="F9" s="60"/>
      <c r="G9" s="29"/>
      <c r="H9" s="55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s="63" customFormat="1" ht="63.75" x14ac:dyDescent="0.2">
      <c r="A10" s="57">
        <v>4</v>
      </c>
      <c r="B10" s="43" t="s">
        <v>76</v>
      </c>
      <c r="C10" s="37" t="s">
        <v>11</v>
      </c>
      <c r="D10" s="38" t="s">
        <v>72</v>
      </c>
      <c r="E10" s="59"/>
      <c r="F10" s="60"/>
      <c r="G10" s="61"/>
      <c r="H10" s="62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spans="1:19" s="63" customFormat="1" ht="51" x14ac:dyDescent="0.2">
      <c r="A11" s="57">
        <v>5</v>
      </c>
      <c r="B11" s="44" t="s">
        <v>77</v>
      </c>
      <c r="C11" s="45" t="s">
        <v>11</v>
      </c>
      <c r="D11" s="46" t="s">
        <v>72</v>
      </c>
      <c r="E11" s="28"/>
      <c r="F11" s="60"/>
      <c r="G11" s="29"/>
      <c r="H11" s="55"/>
      <c r="J11" s="64"/>
      <c r="K11" s="64"/>
      <c r="L11" s="64"/>
      <c r="M11" s="64"/>
      <c r="N11" s="64"/>
      <c r="O11" s="64"/>
      <c r="P11" s="64"/>
      <c r="Q11" s="64"/>
      <c r="R11" s="64"/>
      <c r="S11" s="64"/>
    </row>
    <row r="12" spans="1:19" x14ac:dyDescent="0.2">
      <c r="E12" s="13" t="s">
        <v>2</v>
      </c>
      <c r="F12" s="12">
        <f>SUM(F7:F11)</f>
        <v>0</v>
      </c>
    </row>
    <row r="13" spans="1:19" ht="38.25" x14ac:dyDescent="0.2">
      <c r="A13" s="11">
        <f>F12</f>
        <v>0</v>
      </c>
      <c r="B13" s="8" t="s">
        <v>1</v>
      </c>
      <c r="F13" s="10"/>
    </row>
    <row r="16" spans="1:19" x14ac:dyDescent="0.2">
      <c r="A16" s="9">
        <v>1524</v>
      </c>
      <c r="B16" s="8" t="s">
        <v>0</v>
      </c>
    </row>
    <row r="18" spans="1:8" x14ac:dyDescent="0.2">
      <c r="A18" s="84" t="s">
        <v>31</v>
      </c>
      <c r="B18" s="84"/>
      <c r="C18" s="84"/>
      <c r="D18" s="84"/>
      <c r="E18" s="84"/>
      <c r="F18" s="84"/>
      <c r="G18" s="84"/>
      <c r="H18" s="84"/>
    </row>
    <row r="19" spans="1:8" x14ac:dyDescent="0.2">
      <c r="A19" s="79" t="s">
        <v>32</v>
      </c>
      <c r="B19" s="79"/>
      <c r="C19" s="79"/>
      <c r="D19" s="79"/>
      <c r="E19" s="79"/>
      <c r="F19" s="79"/>
      <c r="G19" s="79"/>
      <c r="H19" s="79"/>
    </row>
  </sheetData>
  <mergeCells count="6">
    <mergeCell ref="J5:S6"/>
    <mergeCell ref="A19:H19"/>
    <mergeCell ref="A18:H18"/>
    <mergeCell ref="F1:G1"/>
    <mergeCell ref="A2:H2"/>
    <mergeCell ref="A3:H3"/>
  </mergeCells>
  <conditionalFormatting sqref="A6:H6 H7:H9 F5 F11 H11 F7:F9">
    <cfRule type="cellIs" dxfId="165" priority="2" stopIfTrue="1" operator="equal">
      <formula>0</formula>
    </cfRule>
  </conditionalFormatting>
  <conditionalFormatting sqref="H10 F10">
    <cfRule type="cellIs" dxfId="164" priority="1" stopIfTrue="1" operator="equal">
      <formula>0</formula>
    </cfRule>
  </conditionalFormatting>
  <conditionalFormatting sqref="F1 F4:H4">
    <cfRule type="cellIs" dxfId="163" priority="3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16"/>
  <sheetViews>
    <sheetView topLeftCell="C1"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88.425781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180</v>
      </c>
    </row>
    <row r="2" spans="1:19" ht="18" customHeight="1" x14ac:dyDescent="0.2">
      <c r="A2" s="81" t="s">
        <v>58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136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181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102" x14ac:dyDescent="0.2">
      <c r="A7" s="22" t="s">
        <v>15</v>
      </c>
      <c r="B7" s="34" t="s">
        <v>79</v>
      </c>
      <c r="C7" s="47" t="s">
        <v>13</v>
      </c>
      <c r="D7" s="38" t="s">
        <v>19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7" customFormat="1" ht="102" x14ac:dyDescent="0.2">
      <c r="A8" s="22" t="s">
        <v>16</v>
      </c>
      <c r="B8" s="34" t="s">
        <v>80</v>
      </c>
      <c r="C8" s="47" t="s">
        <v>13</v>
      </c>
      <c r="D8" s="38" t="s">
        <v>19</v>
      </c>
      <c r="E8" s="28"/>
      <c r="F8" s="54"/>
      <c r="G8" s="29"/>
      <c r="H8" s="55"/>
    </row>
    <row r="9" spans="1:19" x14ac:dyDescent="0.2">
      <c r="E9" s="13" t="s">
        <v>2</v>
      </c>
      <c r="F9" s="12">
        <f>SUM(F7:F8)</f>
        <v>0</v>
      </c>
    </row>
    <row r="10" spans="1:19" ht="25.5" x14ac:dyDescent="0.2">
      <c r="A10" s="11">
        <f>F9</f>
        <v>0</v>
      </c>
      <c r="B10" s="8" t="s">
        <v>1</v>
      </c>
      <c r="F10" s="10"/>
    </row>
    <row r="13" spans="1:19" x14ac:dyDescent="0.2">
      <c r="A13" s="9">
        <v>1524</v>
      </c>
      <c r="B13" s="8" t="s">
        <v>0</v>
      </c>
    </row>
    <row r="15" spans="1:19" x14ac:dyDescent="0.2">
      <c r="A15" s="84" t="s">
        <v>31</v>
      </c>
      <c r="B15" s="84"/>
      <c r="C15" s="84"/>
      <c r="D15" s="84"/>
      <c r="E15" s="84"/>
      <c r="F15" s="84"/>
      <c r="G15" s="84"/>
      <c r="H15" s="84"/>
    </row>
    <row r="16" spans="1:19" x14ac:dyDescent="0.2">
      <c r="A16" s="79" t="s">
        <v>32</v>
      </c>
      <c r="B16" s="79"/>
      <c r="C16" s="79"/>
      <c r="D16" s="79"/>
      <c r="E16" s="79"/>
      <c r="F16" s="79"/>
      <c r="G16" s="79"/>
      <c r="H16" s="79"/>
    </row>
  </sheetData>
  <mergeCells count="6">
    <mergeCell ref="J5:S6"/>
    <mergeCell ref="A16:H16"/>
    <mergeCell ref="A15:H15"/>
    <mergeCell ref="F1:G1"/>
    <mergeCell ref="A2:H2"/>
    <mergeCell ref="A3:H3"/>
  </mergeCells>
  <conditionalFormatting sqref="F1 F4:H4 H6:H8 F5:F8">
    <cfRule type="cellIs" dxfId="149" priority="2" stopIfTrue="1" operator="equal">
      <formula>0</formula>
    </cfRule>
  </conditionalFormatting>
  <conditionalFormatting sqref="A6:H6">
    <cfRule type="cellIs" dxfId="148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15"/>
  <sheetViews>
    <sheetView workbookViewId="0">
      <selection activeCell="E6" sqref="E6"/>
    </sheetView>
  </sheetViews>
  <sheetFormatPr defaultRowHeight="12.75" x14ac:dyDescent="0.2"/>
  <cols>
    <col min="1" max="1" width="9.5703125" style="7" customWidth="1"/>
    <col min="2" max="2" width="66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182</v>
      </c>
    </row>
    <row r="2" spans="1:19" ht="18" customHeight="1" x14ac:dyDescent="0.2">
      <c r="A2" s="81" t="s">
        <v>61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104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183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30" x14ac:dyDescent="0.2">
      <c r="A7" s="22" t="s">
        <v>15</v>
      </c>
      <c r="B7" s="77" t="s">
        <v>123</v>
      </c>
      <c r="C7" s="37" t="s">
        <v>13</v>
      </c>
      <c r="D7" s="27">
        <v>1</v>
      </c>
      <c r="E7" s="28"/>
      <c r="F7" s="54">
        <f>Tabela1430336[[#This Row],[Ilość]]*Tabela1430336[[#This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134" priority="1" stopIfTrue="1" operator="equal">
      <formula>0</formula>
    </cfRule>
  </conditionalFormatting>
  <conditionalFormatting sqref="F1 F4:H4 H6:H7 F5:F7">
    <cfRule type="cellIs" dxfId="133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6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184</v>
      </c>
    </row>
    <row r="2" spans="1:19" ht="18" customHeight="1" x14ac:dyDescent="0.2">
      <c r="A2" s="81" t="s">
        <v>63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137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185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25.5" x14ac:dyDescent="0.2">
      <c r="A7" s="22" t="s">
        <v>15</v>
      </c>
      <c r="B7" s="32" t="s">
        <v>122</v>
      </c>
      <c r="C7" s="37" t="s">
        <v>13</v>
      </c>
      <c r="D7" s="27">
        <v>3</v>
      </c>
      <c r="E7" s="28"/>
      <c r="F7" s="54">
        <f>Tabela14303[[#This Row],[Ilość]]*Tabela14303[[#This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119" priority="1" stopIfTrue="1" operator="equal">
      <formula>0</formula>
    </cfRule>
  </conditionalFormatting>
  <conditionalFormatting sqref="F1 F4:H4 H6:H7 F5:F7">
    <cfRule type="cellIs" dxfId="118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6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186</v>
      </c>
    </row>
    <row r="2" spans="1:19" ht="18" customHeight="1" x14ac:dyDescent="0.2">
      <c r="A2" s="81" t="s">
        <v>68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138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187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237" customHeight="1" x14ac:dyDescent="0.2">
      <c r="A7" s="22" t="s">
        <v>15</v>
      </c>
      <c r="B7" s="77" t="s">
        <v>116</v>
      </c>
      <c r="C7" s="37" t="s">
        <v>13</v>
      </c>
      <c r="D7" s="27" t="s">
        <v>15</v>
      </c>
      <c r="E7" s="28"/>
      <c r="F7" s="54">
        <f>Tabela14305[[#This Row],[Ilość]]*Tabela14305[[#This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104" priority="1" stopIfTrue="1" operator="equal">
      <formula>0</formula>
    </cfRule>
  </conditionalFormatting>
  <conditionalFormatting sqref="F1 F4:H4 H6:H7 F5:F7">
    <cfRule type="cellIs" dxfId="103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6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188</v>
      </c>
    </row>
    <row r="2" spans="1:19" ht="18" customHeight="1" x14ac:dyDescent="0.2">
      <c r="A2" s="81" t="s">
        <v>70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101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189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30" x14ac:dyDescent="0.2">
      <c r="A7" s="22" t="s">
        <v>15</v>
      </c>
      <c r="B7" s="77" t="s">
        <v>121</v>
      </c>
      <c r="C7" s="37" t="s">
        <v>14</v>
      </c>
      <c r="D7" s="27" t="s">
        <v>15</v>
      </c>
      <c r="E7" s="28"/>
      <c r="F7" s="54">
        <f>Tabela14307[[#This Row],[Ilość]]*Tabela14307[[#This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89" priority="1" stopIfTrue="1" operator="equal">
      <formula>0</formula>
    </cfRule>
  </conditionalFormatting>
  <conditionalFormatting sqref="F1 F4:H4 H6:H7 F5:F7">
    <cfRule type="cellIs" dxfId="88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6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190</v>
      </c>
    </row>
    <row r="2" spans="1:19" ht="18" customHeight="1" x14ac:dyDescent="0.2">
      <c r="A2" s="81" t="s">
        <v>78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99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191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30" x14ac:dyDescent="0.2">
      <c r="A7" s="22" t="s">
        <v>15</v>
      </c>
      <c r="B7" s="77" t="s">
        <v>120</v>
      </c>
      <c r="C7" s="37" t="s">
        <v>13</v>
      </c>
      <c r="D7" s="27" t="s">
        <v>15</v>
      </c>
      <c r="E7" s="28"/>
      <c r="F7" s="54">
        <f>Tabela143011[[#This Row],[Ilość]]*Tabela143011[[#This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74" priority="1" stopIfTrue="1" operator="equal">
      <formula>0</formula>
    </cfRule>
  </conditionalFormatting>
  <conditionalFormatting sqref="F1 F4:H4 H6:H7 F5:F7">
    <cfRule type="cellIs" dxfId="73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6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192</v>
      </c>
    </row>
    <row r="2" spans="1:19" ht="18" customHeight="1" x14ac:dyDescent="0.2">
      <c r="A2" s="81" t="s">
        <v>105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98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193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30" x14ac:dyDescent="0.2">
      <c r="A7" s="22" t="s">
        <v>15</v>
      </c>
      <c r="B7" s="77" t="s">
        <v>119</v>
      </c>
      <c r="C7" s="37" t="s">
        <v>13</v>
      </c>
      <c r="D7" s="27">
        <v>2</v>
      </c>
      <c r="E7" s="28"/>
      <c r="F7" s="54">
        <f>Tabela143032[[#This Row],[Ilość]]*Tabela143032[[#This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59" priority="1" stopIfTrue="1" operator="equal">
      <formula>0</formula>
    </cfRule>
  </conditionalFormatting>
  <conditionalFormatting sqref="F1 F4:H4 H6:H7 F5:F7">
    <cfRule type="cellIs" dxfId="58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6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194</v>
      </c>
    </row>
    <row r="2" spans="1:19" ht="18" customHeight="1" x14ac:dyDescent="0.2">
      <c r="A2" s="81" t="s">
        <v>103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139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195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25.5" x14ac:dyDescent="0.2">
      <c r="A7" s="22" t="s">
        <v>15</v>
      </c>
      <c r="B7" s="78" t="s">
        <v>118</v>
      </c>
      <c r="C7" s="37" t="s">
        <v>13</v>
      </c>
      <c r="D7" s="27" t="s">
        <v>15</v>
      </c>
      <c r="E7" s="28"/>
      <c r="F7" s="54">
        <f>Tabela143033[[#This Row],[Ilość]]*Tabela143033[[#This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44" priority="1" stopIfTrue="1" operator="equal">
      <formula>0</formula>
    </cfRule>
  </conditionalFormatting>
  <conditionalFormatting sqref="F1 F4:H4 H6:H7 F5:F7">
    <cfRule type="cellIs" dxfId="43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6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196</v>
      </c>
    </row>
    <row r="2" spans="1:19" ht="18" customHeight="1" x14ac:dyDescent="0.2">
      <c r="A2" s="81" t="s">
        <v>102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97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197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89.25" x14ac:dyDescent="0.2">
      <c r="A7" s="22" t="s">
        <v>15</v>
      </c>
      <c r="B7" s="32" t="s">
        <v>93</v>
      </c>
      <c r="C7" s="37" t="s">
        <v>14</v>
      </c>
      <c r="D7" s="27" t="s">
        <v>15</v>
      </c>
      <c r="E7" s="28"/>
      <c r="F7" s="54">
        <f>Tabela143034[[#This Row],[Ilość]]*Tabela143034[[#This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29" priority="1" stopIfTrue="1" operator="equal">
      <formula>0</formula>
    </cfRule>
  </conditionalFormatting>
  <conditionalFormatting sqref="F1 F4:H4 H6:H7 F5:F7">
    <cfRule type="cellIs" dxfId="28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5"/>
  <sheetViews>
    <sheetView workbookViewId="0">
      <selection activeCell="E7" sqref="E7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144</v>
      </c>
    </row>
    <row r="2" spans="1:19" ht="18" customHeight="1" x14ac:dyDescent="0.2">
      <c r="A2" s="81" t="s">
        <v>35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128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145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63.75" x14ac:dyDescent="0.2">
      <c r="A7" s="22">
        <v>1</v>
      </c>
      <c r="B7" s="33" t="s">
        <v>108</v>
      </c>
      <c r="C7" s="27" t="s">
        <v>11</v>
      </c>
      <c r="D7" s="27">
        <v>3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ht="37.5" customHeight="1" x14ac:dyDescent="0.2">
      <c r="E8" s="13" t="s">
        <v>2</v>
      </c>
      <c r="F8" s="12"/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425" priority="1" stopIfTrue="1" operator="equal">
      <formula>0</formula>
    </cfRule>
  </conditionalFormatting>
  <conditionalFormatting sqref="F1 F4:H4 F5:F7 H6:H7">
    <cfRule type="cellIs" dxfId="424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6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198</v>
      </c>
    </row>
    <row r="2" spans="1:19" ht="18" customHeight="1" x14ac:dyDescent="0.2">
      <c r="A2" s="81" t="s">
        <v>100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96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199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25.5" x14ac:dyDescent="0.2">
      <c r="A7" s="22" t="s">
        <v>15</v>
      </c>
      <c r="B7" s="78" t="s">
        <v>117</v>
      </c>
      <c r="C7" s="37" t="s">
        <v>13</v>
      </c>
      <c r="D7" s="27" t="s">
        <v>15</v>
      </c>
      <c r="E7" s="28"/>
      <c r="F7" s="54">
        <f>Tabela143035[[#This Row],[Ilość]]*Tabela143035[[#This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">
    <cfRule type="cellIs" dxfId="14" priority="1" stopIfTrue="1" operator="equal">
      <formula>0</formula>
    </cfRule>
  </conditionalFormatting>
  <conditionalFormatting sqref="F1 F4:H4 H6:H7 F5:F7">
    <cfRule type="cellIs" dxfId="13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5"/>
  <sheetViews>
    <sheetView workbookViewId="0">
      <selection activeCell="E7" sqref="E7"/>
    </sheetView>
  </sheetViews>
  <sheetFormatPr defaultRowHeight="12.75" x14ac:dyDescent="0.2"/>
  <cols>
    <col min="1" max="1" width="9.5703125" style="7" customWidth="1"/>
    <col min="2" max="2" width="65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146</v>
      </c>
    </row>
    <row r="2" spans="1:19" ht="18" customHeight="1" x14ac:dyDescent="0.2">
      <c r="A2" s="81" t="s">
        <v>36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129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147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357" x14ac:dyDescent="0.2">
      <c r="A7" s="23" t="s">
        <v>15</v>
      </c>
      <c r="B7" s="34" t="s">
        <v>85</v>
      </c>
      <c r="C7" s="27" t="s">
        <v>11</v>
      </c>
      <c r="D7" s="27">
        <v>1</v>
      </c>
      <c r="E7" s="28"/>
      <c r="F7" s="54"/>
      <c r="G7" s="29"/>
      <c r="H7" s="21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/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F1 F4:H4 H6:H7 F5:F7">
    <cfRule type="cellIs" dxfId="410" priority="2" stopIfTrue="1" operator="equal">
      <formula>0</formula>
    </cfRule>
  </conditionalFormatting>
  <conditionalFormatting sqref="A6:H6">
    <cfRule type="cellIs" dxfId="409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5"/>
  <sheetViews>
    <sheetView workbookViewId="0">
      <selection activeCell="E7" sqref="E7"/>
    </sheetView>
  </sheetViews>
  <sheetFormatPr defaultRowHeight="12.75" x14ac:dyDescent="0.2"/>
  <cols>
    <col min="1" max="1" width="9.5703125" style="7" customWidth="1"/>
    <col min="2" max="2" width="66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148</v>
      </c>
    </row>
    <row r="2" spans="1:19" ht="18" customHeight="1" x14ac:dyDescent="0.2">
      <c r="A2" s="86" t="s">
        <v>46</v>
      </c>
      <c r="B2" s="86"/>
      <c r="C2" s="86"/>
      <c r="D2" s="86"/>
      <c r="E2" s="86"/>
      <c r="F2" s="86"/>
      <c r="G2" s="86"/>
      <c r="H2" s="86"/>
    </row>
    <row r="3" spans="1:19" ht="18" customHeight="1" x14ac:dyDescent="0.2">
      <c r="A3" s="87" t="s">
        <v>47</v>
      </c>
      <c r="B3" s="87"/>
      <c r="C3" s="87"/>
      <c r="D3" s="87"/>
      <c r="E3" s="87"/>
      <c r="F3" s="87"/>
      <c r="G3" s="87"/>
      <c r="H3" s="87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149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255" x14ac:dyDescent="0.2">
      <c r="A7" s="22">
        <v>1</v>
      </c>
      <c r="B7" s="75" t="s">
        <v>82</v>
      </c>
      <c r="C7" s="27" t="s">
        <v>13</v>
      </c>
      <c r="D7" s="27">
        <v>32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ht="37.5" customHeight="1" x14ac:dyDescent="0.2">
      <c r="E8" s="13" t="s">
        <v>2</v>
      </c>
      <c r="F8" s="12"/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ht="15" x14ac:dyDescent="0.2">
      <c r="A14" s="88" t="s">
        <v>83</v>
      </c>
      <c r="B14" s="88"/>
      <c r="C14" s="88"/>
      <c r="D14" s="88"/>
      <c r="E14" s="88"/>
      <c r="F14" s="88"/>
      <c r="G14" s="88"/>
      <c r="H14" s="88"/>
    </row>
    <row r="15" spans="1:19" ht="15" x14ac:dyDescent="0.2">
      <c r="A15" s="85" t="s">
        <v>84</v>
      </c>
      <c r="B15" s="85"/>
      <c r="C15" s="85"/>
      <c r="D15" s="85"/>
      <c r="E15" s="85"/>
      <c r="F15" s="85"/>
      <c r="G15" s="85"/>
      <c r="H15" s="85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F1 F4:H4 F5:F7 H6:H7">
    <cfRule type="cellIs" dxfId="395" priority="2" stopIfTrue="1" operator="equal">
      <formula>0</formula>
    </cfRule>
  </conditionalFormatting>
  <conditionalFormatting sqref="A6:H6">
    <cfRule type="cellIs" dxfId="394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workbookViewId="0">
      <selection activeCell="E7" sqref="E7"/>
    </sheetView>
  </sheetViews>
  <sheetFormatPr defaultRowHeight="12.75" x14ac:dyDescent="0.2"/>
  <cols>
    <col min="1" max="1" width="9.5703125" style="7" customWidth="1"/>
    <col min="2" max="2" width="63.710937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150</v>
      </c>
    </row>
    <row r="2" spans="1:19" ht="18" customHeight="1" x14ac:dyDescent="0.2">
      <c r="A2" s="81" t="s">
        <v>37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130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151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7" customFormat="1" ht="38.25" x14ac:dyDescent="0.2">
      <c r="A7" s="22">
        <v>1</v>
      </c>
      <c r="B7" s="35" t="s">
        <v>38</v>
      </c>
      <c r="C7" s="27" t="s">
        <v>13</v>
      </c>
      <c r="D7" s="27">
        <v>2</v>
      </c>
      <c r="E7" s="28"/>
      <c r="F7" s="54"/>
      <c r="G7" s="29"/>
      <c r="H7" s="55"/>
    </row>
    <row r="8" spans="1:19" x14ac:dyDescent="0.2">
      <c r="E8" s="13" t="s">
        <v>2</v>
      </c>
      <c r="F8" s="12"/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A6:H6 H6:H7 F5:F7">
    <cfRule type="cellIs" dxfId="380" priority="1" stopIfTrue="1" operator="equal">
      <formula>0</formula>
    </cfRule>
  </conditionalFormatting>
  <conditionalFormatting sqref="F1 F4:H4">
    <cfRule type="cellIs" dxfId="379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5"/>
  <sheetViews>
    <sheetView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152</v>
      </c>
    </row>
    <row r="2" spans="1:19" ht="18" customHeight="1" x14ac:dyDescent="0.2">
      <c r="A2" s="81" t="s">
        <v>39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131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153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38.25" x14ac:dyDescent="0.2">
      <c r="A7" s="22">
        <v>1</v>
      </c>
      <c r="B7" s="32" t="s">
        <v>40</v>
      </c>
      <c r="C7" s="27" t="s">
        <v>13</v>
      </c>
      <c r="D7" s="27">
        <v>1</v>
      </c>
      <c r="E7" s="28"/>
      <c r="F7" s="54">
        <f>Tabela1413[[#This Row],[Ilość]]*Tabela1413[[#This Row],[Cena jednostkowa brutto]]</f>
        <v>0</v>
      </c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">
      <c r="E8" s="13" t="s">
        <v>2</v>
      </c>
      <c r="F8" s="12">
        <f>SUM(F7:F7)</f>
        <v>0</v>
      </c>
    </row>
    <row r="9" spans="1:19" ht="38.25" x14ac:dyDescent="0.2">
      <c r="A9" s="11">
        <f>F8</f>
        <v>0</v>
      </c>
      <c r="B9" s="8" t="s">
        <v>1</v>
      </c>
      <c r="F9" s="10"/>
    </row>
    <row r="12" spans="1:19" x14ac:dyDescent="0.2">
      <c r="A12" s="9">
        <v>1524</v>
      </c>
      <c r="B12" s="8" t="s">
        <v>0</v>
      </c>
    </row>
    <row r="14" spans="1:19" x14ac:dyDescent="0.2">
      <c r="A14" s="84" t="s">
        <v>31</v>
      </c>
      <c r="B14" s="84"/>
      <c r="C14" s="84"/>
      <c r="D14" s="84"/>
      <c r="E14" s="84"/>
      <c r="F14" s="84"/>
      <c r="G14" s="84"/>
      <c r="H14" s="84"/>
    </row>
    <row r="15" spans="1:19" x14ac:dyDescent="0.2">
      <c r="A15" s="79" t="s">
        <v>32</v>
      </c>
      <c r="B15" s="79"/>
      <c r="C15" s="79"/>
      <c r="D15" s="79"/>
      <c r="E15" s="79"/>
      <c r="F15" s="79"/>
      <c r="G15" s="79"/>
      <c r="H15" s="79"/>
    </row>
  </sheetData>
  <mergeCells count="6">
    <mergeCell ref="A15:H15"/>
    <mergeCell ref="F1:G1"/>
    <mergeCell ref="A2:H2"/>
    <mergeCell ref="A3:H3"/>
    <mergeCell ref="J5:S6"/>
    <mergeCell ref="A14:H14"/>
  </mergeCells>
  <conditionalFormatting sqref="F1 F4:H4 H6:H7 F5:F7">
    <cfRule type="cellIs" dxfId="365" priority="2" stopIfTrue="1" operator="equal">
      <formula>0</formula>
    </cfRule>
  </conditionalFormatting>
  <conditionalFormatting sqref="A6:H6">
    <cfRule type="cellIs" dxfId="364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8"/>
  <sheetViews>
    <sheetView topLeftCell="D7" workbookViewId="0">
      <selection activeCell="E10" sqref="E10"/>
    </sheetView>
  </sheetViews>
  <sheetFormatPr defaultRowHeight="12.75" x14ac:dyDescent="0.2"/>
  <cols>
    <col min="1" max="1" width="9.5703125" style="7" customWidth="1"/>
    <col min="2" max="2" width="70.57031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154</v>
      </c>
    </row>
    <row r="2" spans="1:19" ht="18" customHeight="1" x14ac:dyDescent="0.2">
      <c r="A2" s="81" t="s">
        <v>41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44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155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153" x14ac:dyDescent="0.2">
      <c r="A7" s="22">
        <v>1</v>
      </c>
      <c r="B7" s="36" t="s">
        <v>42</v>
      </c>
      <c r="C7" s="27" t="s">
        <v>11</v>
      </c>
      <c r="D7" s="27">
        <v>1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7" customFormat="1" ht="127.5" x14ac:dyDescent="0.2">
      <c r="A8" s="22">
        <v>2</v>
      </c>
      <c r="B8" s="36" t="s">
        <v>43</v>
      </c>
      <c r="C8" s="27" t="s">
        <v>11</v>
      </c>
      <c r="D8" s="27">
        <v>1</v>
      </c>
      <c r="E8" s="28"/>
      <c r="F8" s="54"/>
      <c r="G8" s="29"/>
      <c r="H8" s="55"/>
    </row>
    <row r="9" spans="1:19" s="7" customFormat="1" ht="140.25" x14ac:dyDescent="0.2">
      <c r="A9" s="48">
        <v>3</v>
      </c>
      <c r="B9" s="53" t="s">
        <v>109</v>
      </c>
      <c r="C9" s="49" t="s">
        <v>13</v>
      </c>
      <c r="D9" s="49">
        <v>1</v>
      </c>
      <c r="E9" s="50"/>
      <c r="F9" s="51"/>
      <c r="G9" s="52"/>
      <c r="H9" s="56"/>
    </row>
    <row r="10" spans="1:19" s="7" customFormat="1" ht="38.25" x14ac:dyDescent="0.2">
      <c r="A10" s="48">
        <v>4</v>
      </c>
      <c r="B10" s="53" t="s">
        <v>110</v>
      </c>
      <c r="C10" s="49" t="s">
        <v>11</v>
      </c>
      <c r="D10" s="49" t="s">
        <v>15</v>
      </c>
      <c r="E10" s="50"/>
      <c r="F10" s="51"/>
      <c r="G10" s="52"/>
      <c r="H10" s="56"/>
    </row>
    <row r="11" spans="1:19" x14ac:dyDescent="0.2">
      <c r="E11" s="13" t="s">
        <v>2</v>
      </c>
      <c r="F11" s="12"/>
    </row>
    <row r="12" spans="1:19" ht="38.25" x14ac:dyDescent="0.2">
      <c r="A12" s="11">
        <f>F11</f>
        <v>0</v>
      </c>
      <c r="B12" s="8" t="s">
        <v>1</v>
      </c>
      <c r="F12" s="10"/>
    </row>
    <row r="15" spans="1:19" x14ac:dyDescent="0.2">
      <c r="A15" s="9">
        <v>1524</v>
      </c>
      <c r="B15" s="8" t="s">
        <v>0</v>
      </c>
    </row>
    <row r="17" spans="1:8" x14ac:dyDescent="0.2">
      <c r="A17" s="84" t="s">
        <v>31</v>
      </c>
      <c r="B17" s="84"/>
      <c r="C17" s="84"/>
      <c r="D17" s="84"/>
      <c r="E17" s="84"/>
      <c r="F17" s="84"/>
      <c r="G17" s="84"/>
      <c r="H17" s="84"/>
    </row>
    <row r="18" spans="1:8" x14ac:dyDescent="0.2">
      <c r="A18" s="79" t="s">
        <v>32</v>
      </c>
      <c r="B18" s="79"/>
      <c r="C18" s="79"/>
      <c r="D18" s="79"/>
      <c r="E18" s="79"/>
      <c r="F18" s="79"/>
      <c r="G18" s="79"/>
      <c r="H18" s="79"/>
    </row>
  </sheetData>
  <mergeCells count="6">
    <mergeCell ref="A18:H18"/>
    <mergeCell ref="F1:G1"/>
    <mergeCell ref="A2:H2"/>
    <mergeCell ref="A3:H3"/>
    <mergeCell ref="J5:S6"/>
    <mergeCell ref="A17:H17"/>
  </mergeCells>
  <conditionalFormatting sqref="F1 F4:H4 H6:H10 F5:F10">
    <cfRule type="cellIs" dxfId="350" priority="4" stopIfTrue="1" operator="equal">
      <formula>0</formula>
    </cfRule>
  </conditionalFormatting>
  <conditionalFormatting sqref="A6:H6">
    <cfRule type="cellIs" dxfId="349" priority="3" stopIfTrue="1" operator="equal">
      <formula>0</formula>
    </cfRule>
  </conditionalFormatting>
  <conditionalFormatting sqref="H9 F9">
    <cfRule type="cellIs" dxfId="348" priority="2" stopIfTrue="1" operator="equal">
      <formula>0</formula>
    </cfRule>
  </conditionalFormatting>
  <conditionalFormatting sqref="F10 H10">
    <cfRule type="cellIs" dxfId="347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8"/>
  <sheetViews>
    <sheetView topLeftCell="A10" workbookViewId="0">
      <selection activeCell="J5" sqref="J5:S6"/>
    </sheetView>
  </sheetViews>
  <sheetFormatPr defaultRowHeight="12.75" x14ac:dyDescent="0.2"/>
  <cols>
    <col min="1" max="1" width="9.5703125" style="7" customWidth="1"/>
    <col min="2" max="2" width="60.28515625" style="6" customWidth="1"/>
    <col min="3" max="3" width="7.28515625" style="3" customWidth="1"/>
    <col min="4" max="4" width="9.140625" style="5"/>
    <col min="5" max="5" width="17.140625" style="4" customWidth="1"/>
    <col min="6" max="6" width="14.85546875" style="3" customWidth="1"/>
    <col min="7" max="8" width="18.85546875" style="2" customWidth="1"/>
    <col min="9" max="16384" width="9.140625" style="1"/>
  </cols>
  <sheetData>
    <row r="1" spans="1:19" x14ac:dyDescent="0.2">
      <c r="D1" s="3"/>
      <c r="F1" s="80"/>
      <c r="G1" s="80"/>
      <c r="H1" s="25" t="s">
        <v>156</v>
      </c>
    </row>
    <row r="2" spans="1:19" ht="18" customHeight="1" x14ac:dyDescent="0.2">
      <c r="A2" s="81" t="s">
        <v>111</v>
      </c>
      <c r="B2" s="81"/>
      <c r="C2" s="81"/>
      <c r="D2" s="81"/>
      <c r="E2" s="81"/>
      <c r="F2" s="81"/>
      <c r="G2" s="81"/>
      <c r="H2" s="81"/>
    </row>
    <row r="3" spans="1:19" ht="18" customHeight="1" x14ac:dyDescent="0.2">
      <c r="A3" s="82" t="s">
        <v>132</v>
      </c>
      <c r="B3" s="82"/>
      <c r="C3" s="82"/>
      <c r="D3" s="82"/>
      <c r="E3" s="82"/>
      <c r="F3" s="82"/>
      <c r="G3" s="82"/>
      <c r="H3" s="82"/>
    </row>
    <row r="4" spans="1:19" x14ac:dyDescent="0.2">
      <c r="D4" s="3"/>
    </row>
    <row r="5" spans="1:19" ht="33" customHeight="1" x14ac:dyDescent="0.2">
      <c r="A5" s="19" t="s">
        <v>10</v>
      </c>
      <c r="B5" s="18" t="s">
        <v>9</v>
      </c>
      <c r="C5" s="15" t="s">
        <v>8</v>
      </c>
      <c r="D5" s="15" t="s">
        <v>7</v>
      </c>
      <c r="E5" s="17" t="s">
        <v>6</v>
      </c>
      <c r="F5" s="16" t="s">
        <v>5</v>
      </c>
      <c r="G5" s="15" t="s">
        <v>4</v>
      </c>
      <c r="H5" s="20" t="s">
        <v>3</v>
      </c>
      <c r="J5" s="83" t="s">
        <v>157</v>
      </c>
      <c r="K5" s="83"/>
      <c r="L5" s="83"/>
      <c r="M5" s="83"/>
      <c r="N5" s="83"/>
      <c r="O5" s="83"/>
      <c r="P5" s="83"/>
      <c r="Q5" s="83"/>
      <c r="R5" s="83"/>
      <c r="S5" s="83"/>
    </row>
    <row r="6" spans="1:19" s="14" customFormat="1" ht="25.5" customHeight="1" x14ac:dyDescent="0.2">
      <c r="A6" s="22">
        <v>1</v>
      </c>
      <c r="B6" s="23">
        <v>2</v>
      </c>
      <c r="C6" s="23">
        <v>3</v>
      </c>
      <c r="D6" s="23">
        <v>4</v>
      </c>
      <c r="E6" s="21">
        <v>5</v>
      </c>
      <c r="F6" s="23">
        <v>6</v>
      </c>
      <c r="G6" s="23">
        <v>7</v>
      </c>
      <c r="H6" s="24">
        <v>8</v>
      </c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63" customFormat="1" ht="165.75" x14ac:dyDescent="0.2">
      <c r="A7" s="22" t="s">
        <v>15</v>
      </c>
      <c r="B7" s="32" t="s">
        <v>86</v>
      </c>
      <c r="C7" s="27" t="s">
        <v>13</v>
      </c>
      <c r="D7" s="27">
        <v>6</v>
      </c>
      <c r="E7" s="28"/>
      <c r="F7" s="54"/>
      <c r="G7" s="29"/>
      <c r="H7" s="55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63" customFormat="1" ht="127.5" x14ac:dyDescent="0.2">
      <c r="A8" s="22">
        <v>2</v>
      </c>
      <c r="B8" s="31" t="s">
        <v>45</v>
      </c>
      <c r="C8" s="27" t="s">
        <v>11</v>
      </c>
      <c r="D8" s="27" t="s">
        <v>18</v>
      </c>
      <c r="E8" s="28"/>
      <c r="F8" s="54"/>
      <c r="G8" s="29"/>
      <c r="H8" s="55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s="63" customFormat="1" ht="89.25" x14ac:dyDescent="0.2">
      <c r="A9" s="57">
        <v>3</v>
      </c>
      <c r="B9" s="53" t="s">
        <v>114</v>
      </c>
      <c r="C9" s="58" t="s">
        <v>21</v>
      </c>
      <c r="D9" s="58">
        <v>15</v>
      </c>
      <c r="E9" s="59"/>
      <c r="F9" s="60"/>
      <c r="G9" s="61"/>
      <c r="H9" s="62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s="14" customFormat="1" ht="102" x14ac:dyDescent="0.2">
      <c r="A10" s="57">
        <v>4</v>
      </c>
      <c r="B10" s="53" t="s">
        <v>115</v>
      </c>
      <c r="C10" s="58" t="s">
        <v>21</v>
      </c>
      <c r="D10" s="58">
        <v>50</v>
      </c>
      <c r="E10" s="59"/>
      <c r="F10" s="60"/>
      <c r="G10" s="61"/>
      <c r="H10" s="62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37.5" customHeight="1" x14ac:dyDescent="0.2">
      <c r="E11" s="13" t="s">
        <v>2</v>
      </c>
      <c r="F11" s="12"/>
    </row>
    <row r="12" spans="1:19" ht="38.25" x14ac:dyDescent="0.2">
      <c r="A12" s="11">
        <f>F11</f>
        <v>0</v>
      </c>
      <c r="B12" s="8" t="s">
        <v>1</v>
      </c>
      <c r="F12" s="10"/>
    </row>
    <row r="15" spans="1:19" x14ac:dyDescent="0.2">
      <c r="A15" s="9">
        <v>1524</v>
      </c>
      <c r="B15" s="8" t="s">
        <v>0</v>
      </c>
    </row>
    <row r="17" spans="1:8" x14ac:dyDescent="0.2">
      <c r="A17" s="84" t="s">
        <v>31</v>
      </c>
      <c r="B17" s="84"/>
      <c r="C17" s="84"/>
      <c r="D17" s="84"/>
      <c r="E17" s="84"/>
      <c r="F17" s="84"/>
      <c r="G17" s="84"/>
      <c r="H17" s="84"/>
    </row>
    <row r="18" spans="1:8" x14ac:dyDescent="0.2">
      <c r="A18" s="79" t="s">
        <v>32</v>
      </c>
      <c r="B18" s="79"/>
      <c r="C18" s="79"/>
      <c r="D18" s="79"/>
      <c r="E18" s="79"/>
      <c r="F18" s="79"/>
      <c r="G18" s="79"/>
      <c r="H18" s="79"/>
    </row>
  </sheetData>
  <mergeCells count="6">
    <mergeCell ref="A18:H18"/>
    <mergeCell ref="F1:G1"/>
    <mergeCell ref="A2:H2"/>
    <mergeCell ref="A3:H3"/>
    <mergeCell ref="J5:S6"/>
    <mergeCell ref="A17:H17"/>
  </mergeCells>
  <conditionalFormatting sqref="F1 F4:H4 F5:F10 H6:H10">
    <cfRule type="cellIs" dxfId="333" priority="5" stopIfTrue="1" operator="equal">
      <formula>0</formula>
    </cfRule>
  </conditionalFormatting>
  <conditionalFormatting sqref="A6:H6">
    <cfRule type="cellIs" dxfId="332" priority="4" stopIfTrue="1" operator="equal">
      <formula>0</formula>
    </cfRule>
  </conditionalFormatting>
  <conditionalFormatting sqref="F9 H9">
    <cfRule type="cellIs" dxfId="331" priority="2" stopIfTrue="1" operator="equal">
      <formula>0</formula>
    </cfRule>
  </conditionalFormatting>
  <conditionalFormatting sqref="H8:H9 F8:F9">
    <cfRule type="cellIs" dxfId="330" priority="3" stopIfTrue="1" operator="equal">
      <formula>0</formula>
    </cfRule>
  </conditionalFormatting>
  <conditionalFormatting sqref="F10 H10">
    <cfRule type="cellIs" dxfId="329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72C85F6-B3B4-4FF5-BFE5-18AAB88427D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30</vt:i4>
      </vt:variant>
    </vt:vector>
  </HeadingPairs>
  <TitlesOfParts>
    <vt:vector size="30" baseType="lpstr">
      <vt:lpstr>1 LAMPY WARSZTATOWE</vt:lpstr>
      <vt:lpstr>2 ZAMEK DO SZAFEK</vt:lpstr>
      <vt:lpstr>3 PRZEJŚCIÓWKA SIECIOWA</vt:lpstr>
      <vt:lpstr>4 ENDOSKOP XREC SB4405</vt:lpstr>
      <vt:lpstr>5 PODSTAWKI POD KOŁA</vt:lpstr>
      <vt:lpstr>6 ZESTAW PRZEWODÓW POMIAROWYCH </vt:lpstr>
      <vt:lpstr>7 ADAPTER</vt:lpstr>
      <vt:lpstr>8 WÓZKI</vt:lpstr>
      <vt:lpstr>9 WĘZE, PRZEWODY</vt:lpstr>
      <vt:lpstr>10 SZYBKOZŁĄCZKA</vt:lpstr>
      <vt:lpstr>11 PANEL CZ.</vt:lpstr>
      <vt:lpstr>12 PAS</vt:lpstr>
      <vt:lpstr>13 TESTER</vt:lpstr>
      <vt:lpstr>14 OBIEKTYWY</vt:lpstr>
      <vt:lpstr>15 KRZESŁO</vt:lpstr>
      <vt:lpstr>16 SKRZYNKI</vt:lpstr>
      <vt:lpstr>17 ADAPTERY</vt:lpstr>
      <vt:lpstr>18 SZAFY</vt:lpstr>
      <vt:lpstr>19 UZIEMIENIE</vt:lpstr>
      <vt:lpstr>20 POZOSTAŁE</vt:lpstr>
      <vt:lpstr>21 PŁYTY</vt:lpstr>
      <vt:lpstr>22 Złącze kontrolne EPU</vt:lpstr>
      <vt:lpstr>23 Kontener</vt:lpstr>
      <vt:lpstr>24 Sprężarka</vt:lpstr>
      <vt:lpstr>25 Zestaw obsługowy inst paliwo</vt:lpstr>
      <vt:lpstr>26 Zestaw złącz kontrolnych</vt:lpstr>
      <vt:lpstr>27 System diagnostyczny</vt:lpstr>
      <vt:lpstr>28 Sprężarka 4MB-1 65898</vt:lpstr>
      <vt:lpstr>29 Maty awaryjnego wyciągania</vt:lpstr>
      <vt:lpstr>30 Urządzenie do pneomatyków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5c9d3c99-eb16-4df8-bd2e-051436ea86fb</vt:lpwstr>
  </property>
  <property fmtid="{D5CDD505-2E9C-101B-9397-08002B2CF9AE}" pid="3" name="bjSaver">
    <vt:lpwstr>NWvDX+1TraHR+/ic5mCmrluGGlefiBzO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10.62.59.115</vt:lpwstr>
  </property>
</Properties>
</file>