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8 - RRG.271. - PRZETARGI\2023r\2 - Droga Hersztupowo Stary Belęcin\"/>
    </mc:Choice>
  </mc:AlternateContent>
  <bookViews>
    <workbookView xWindow="51465" yWindow="1005" windowWidth="22935" windowHeight="19590" tabRatio="931" activeTab="1"/>
  </bookViews>
  <sheets>
    <sheet name="ZZK" sheetId="79" r:id="rId1"/>
    <sheet name="KO" sheetId="76" r:id="rId2"/>
  </sheets>
  <definedNames>
    <definedName name="bnsdfbsdifbsd" localSheetId="1">#REF!</definedName>
    <definedName name="bnsdfbsdifbsd" localSheetId="0">#REF!</definedName>
    <definedName name="bnsdfbsdifbsd">#REF!</definedName>
    <definedName name="dane" localSheetId="1">#REF!</definedName>
    <definedName name="dane" localSheetId="0">#REF!</definedName>
    <definedName name="dane">#REF!</definedName>
    <definedName name="deftrhtrehjntr4edanj" localSheetId="1">#REF!</definedName>
    <definedName name="deftrhtrehjntr4edanj" localSheetId="0">#REF!</definedName>
    <definedName name="deftrhtrehjntr4edanj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kan" localSheetId="1">#REF!</definedName>
    <definedName name="kan" localSheetId="0">#REF!</definedName>
    <definedName name="kan">#REF!</definedName>
    <definedName name="kurs">4.2735</definedName>
    <definedName name="Leszno_kd_Wilkowicka" localSheetId="1">KO!#REF!</definedName>
    <definedName name="_xlnm.Print_Area" localSheetId="1">KO!$A$1:$H$45</definedName>
    <definedName name="_xlnm.Print_Area" localSheetId="0">ZZK!$A$1:$I$22</definedName>
    <definedName name="_xlnm.Print_Titles" localSheetId="1">KO!$4:$5</definedName>
    <definedName name="wgr3wg3gh543egh" localSheetId="1">#REF!</definedName>
    <definedName name="wgr3wg3gh543egh" localSheetId="0">#REF!</definedName>
    <definedName name="wgr3wg3gh543egh">#REF!</definedName>
    <definedName name="z" localSheetId="1">#REF!</definedName>
    <definedName name="z" localSheetId="0">#REF!</definedName>
    <definedName name="z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79" l="1"/>
  <c r="C11" i="79"/>
  <c r="C10" i="79"/>
  <c r="C9" i="79"/>
  <c r="C8" i="79"/>
  <c r="C7" i="79"/>
  <c r="H14" i="79"/>
  <c r="H15" i="79" s="1"/>
  <c r="G14" i="79"/>
  <c r="G15" i="79" s="1"/>
  <c r="F14" i="79"/>
  <c r="F15" i="79" s="1"/>
  <c r="E14" i="79"/>
  <c r="E15" i="79" s="1"/>
  <c r="D14" i="79"/>
  <c r="D15" i="79" s="1"/>
  <c r="H31" i="76" l="1"/>
  <c r="H12" i="76"/>
  <c r="H14" i="76"/>
  <c r="H7" i="76"/>
  <c r="H18" i="76"/>
  <c r="H9" i="76"/>
  <c r="H23" i="76"/>
  <c r="H22" i="76"/>
  <c r="H8" i="76"/>
  <c r="H34" i="76"/>
  <c r="H35" i="76" s="1"/>
  <c r="I12" i="79" s="1"/>
  <c r="H26" i="76"/>
  <c r="H21" i="76"/>
  <c r="H20" i="76"/>
  <c r="H19" i="76"/>
  <c r="H17" i="76"/>
  <c r="H13" i="76"/>
  <c r="H15" i="76" s="1"/>
  <c r="I8" i="79" s="1"/>
  <c r="H27" i="76"/>
  <c r="H10" i="76" l="1"/>
  <c r="H30" i="76"/>
  <c r="H32" i="76" s="1"/>
  <c r="I11" i="79" s="1"/>
  <c r="H28" i="76"/>
  <c r="I10" i="79" s="1"/>
  <c r="H24" i="76"/>
  <c r="I9" i="79" s="1"/>
  <c r="I7" i="79" l="1"/>
  <c r="H36" i="76"/>
  <c r="I13" i="79"/>
  <c r="I14" i="79" s="1"/>
  <c r="I15" i="79" s="1"/>
</calcChain>
</file>

<file path=xl/connections.xml><?xml version="1.0" encoding="utf-8"?>
<connections xmlns="http://schemas.openxmlformats.org/spreadsheetml/2006/main">
  <connection id="1" name="Leszno-kd Wilkowicka1" type="6" refreshedVersion="4" background="1" saveData="1">
    <textPr codePage="28592" sourceFile="C:\Users\Public\Documents\Athenasoft\Norma Std\Kosztorysy\Leszno-kd Wilkowicka.txt" decimal="," thousands=" 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<sst xmlns="http://schemas.openxmlformats.org/spreadsheetml/2006/main" count="108" uniqueCount="84">
  <si>
    <t>km</t>
  </si>
  <si>
    <t>Lp.</t>
  </si>
  <si>
    <t>ROBOTY PRZYGOTOWAWCZE</t>
  </si>
  <si>
    <t>Wyszczególnienie elementów rozliczeniowych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</si>
  <si>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</si>
  <si>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</si>
  <si>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</si>
  <si>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</si>
  <si>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</si>
  <si>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</si>
  <si>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</si>
  <si>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R A Z E M</t>
  </si>
  <si>
    <t>Ilość jednostek</t>
  </si>
  <si>
    <t>Nazwa jednostki</t>
  </si>
  <si>
    <t>Odcinek I</t>
  </si>
  <si>
    <t>Odcinek II</t>
  </si>
  <si>
    <t>ZBIORCZE ZESTAWIENIE KOSZTÓW INWESTYCJI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</si>
  <si>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</si>
  <si>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</si>
  <si>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</si>
  <si>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</si>
  <si>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</si>
  <si>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</si>
  <si>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</si>
  <si>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</si>
  <si>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Wartość (PLN*) - OGÓŁEM</t>
  </si>
  <si>
    <t xml:space="preserve">RAZEM   ROBOTY PRZYGOTOWAWCZE                                                                                                </t>
  </si>
  <si>
    <t>RAZEM PODBUDOWY</t>
  </si>
  <si>
    <t>RAZEM NAWIERZCHNIE</t>
  </si>
  <si>
    <t xml:space="preserve">                                                                                            </t>
  </si>
  <si>
    <t>m</t>
  </si>
  <si>
    <t>BRANŻA  DROGOWA</t>
  </si>
  <si>
    <t>szt.</t>
  </si>
  <si>
    <t>RAZEM  URZĄDZENIA BEZPIECZEŃSTWA RUCHU</t>
  </si>
  <si>
    <t>D.07.00.00.</t>
  </si>
  <si>
    <t>URZĄDZENIA BEZPIECZEŃSTWA RUCHU</t>
  </si>
  <si>
    <t>D.01.01.01</t>
  </si>
  <si>
    <t xml:space="preserve">Odtworzenie trasy i punktów wysokościowych w terenie płaskim </t>
  </si>
  <si>
    <t>D.01.02.01</t>
  </si>
  <si>
    <t>jw.</t>
  </si>
  <si>
    <t>Wywóz karpiny i gałęzi na składowisko Wykonawcy z utylizacją odpadu</t>
  </si>
  <si>
    <t>mp</t>
  </si>
  <si>
    <t>D.04.01.01</t>
  </si>
  <si>
    <t>D.04.05.01</t>
  </si>
  <si>
    <t>D.04.03.01</t>
  </si>
  <si>
    <t>Oczyszczenie warstw niebitumicznych</t>
  </si>
  <si>
    <t>Oczyszczenie warstw bitumicznych</t>
  </si>
  <si>
    <t xml:space="preserve">Skropienie warstw niebitumicznych </t>
  </si>
  <si>
    <t xml:space="preserve">Skropienie warstw bitumicznych </t>
  </si>
  <si>
    <t>D.05.03.05a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</si>
  <si>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 CE"/>
        <charset val="238"/>
      </rPr>
      <t/>
    </r>
  </si>
  <si>
    <t>NETTO</t>
  </si>
  <si>
    <t>OGÓŁEM - ROBOTY DROGOWE</t>
  </si>
  <si>
    <t>Numery SSTWiORB</t>
  </si>
  <si>
    <t>D.06.00.00.</t>
  </si>
  <si>
    <t>R A Z E M   -    BRANŻA DROGOWA</t>
  </si>
  <si>
    <t>Ścinanie i karczowanie średniej gęstości krzaków i poszycia wraz z wywozem  na składowisko Wykonawcy z utylizacją odpadu 
30,0*4,0=</t>
  </si>
  <si>
    <t>Wykonanie warstwy wiążącej grubości 5 cm z betonu asfaltowego o uziarnieniu 0/16 mm (AC 16W) (jezdnia i zjazdy)</t>
  </si>
  <si>
    <t>Wykonanie warstwy ścieralnej z betonu asfaltowego AC 11 S 50/70 o grubości 5 cm</t>
  </si>
  <si>
    <t>Wykonanie podbudowy zasadniczej z mieszanki niezwiązanej o uziarnienie 0/31.5 grubości 20 cm (jezdnia, zjazdy)</t>
  </si>
  <si>
    <r>
      <t xml:space="preserve">Wykonanie warstwy podbudowy pomocniczej z mieszanki związanej cementem C </t>
    </r>
    <r>
      <rPr>
        <vertAlign val="subscript"/>
        <sz val="10"/>
        <rFont val="Arial"/>
        <family val="2"/>
        <charset val="238"/>
      </rPr>
      <t>3/4</t>
    </r>
    <r>
      <rPr>
        <sz val="10"/>
        <rFont val="Arial"/>
        <family val="2"/>
        <charset val="238"/>
      </rPr>
      <t xml:space="preserve">  grubosci 10 cm (jezdnia i zjazdy)</t>
    </r>
  </si>
  <si>
    <t xml:space="preserve">RAZEM   ODWODNIENIE                                                                                              </t>
  </si>
  <si>
    <t>D.03.01.03</t>
  </si>
  <si>
    <t>Oczyszczenie urządzeń odwadniających - przepustów</t>
  </si>
  <si>
    <t>D.03.01.04a</t>
  </si>
  <si>
    <t>Naprawa betonowych elementów, ścianek istniejących przepustów</t>
  </si>
  <si>
    <t xml:space="preserve">Mechaniczne wykonanie koryta wraz z profilowaniem i zagęszczeniem podłoża pod warstwy konstrukcyjne nawierzchni, grunt kat. IV </t>
  </si>
  <si>
    <t>D.05.03.05b</t>
  </si>
  <si>
    <t>D.06.04.01</t>
  </si>
  <si>
    <t>Oczyszczenie, odmulenie istniejacych rowów oraz odtworzenie rowów w pasie drogowym z utylizacją nadmiaru gruntu</t>
  </si>
  <si>
    <t>D.07.05.01</t>
  </si>
  <si>
    <t>Ustawienie barier stalowych energochłonnych N2W2A z rozstawem słupków co 1.33 m (przy przepustach)</t>
  </si>
  <si>
    <t>D.06.03.01</t>
  </si>
  <si>
    <t>Umocnienie i wyrównanie poboczy materiałem z korytowania i odtworzenia rowów drogowych</t>
  </si>
  <si>
    <t>Naprawa przepustu - wprowadzenie do wnętrza rury polietylenowej</t>
  </si>
  <si>
    <t>RAZEM   ROWY, POBOCZA</t>
  </si>
  <si>
    <t>ODWODNIENIE</t>
  </si>
  <si>
    <t>ROWY, POBOCZA</t>
  </si>
  <si>
    <t>Podatek VAT - 23%  poz. 7</t>
  </si>
  <si>
    <t>OGÓŁEM - suma poz.  7 i 8</t>
  </si>
  <si>
    <t>D.03.00.00.</t>
  </si>
  <si>
    <t>CENY</t>
  </si>
  <si>
    <t>Budowa drogi dojazdowej do gruntów rolnych Hersztupowo - Stary Belęcin</t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</si>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</sst>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#,##0.0"/>
    <numFmt numFmtId="165" formatCode="#,##0_ ;[Red]\-#,##0\ "/>
    <numFmt numFmtId="166" formatCode="#,##0.00&quot;,     &quot;;\-#,##0.00&quot;,     &quot;;&quot; -&quot;#&quot;      &quot;;@\ "/>
    <numFmt numFmtId="167" formatCode="#,##0&quot; F&quot;_);[Red]\(#,##0&quot; F&quot;\)"/>
    <numFmt numFmtId="168" formatCode="#,##0.00&quot; F&quot;_);[Red]\(#,##0.00&quot; F&quot;\)"/>
    <numFmt numFmtId="169" formatCode="#,##0.000"/>
  </numFmts>
  <fonts count="8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0"/>
      <name val="Pl Courier New"/>
    </font>
    <font>
      <sz val="10"/>
      <color rgb="FF000000"/>
      <name val="Times New Roman"/>
      <family val="1"/>
      <charset val="238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b/>
      <sz val="14"/>
      <name val="Arial Black"/>
      <family val="2"/>
      <charset val="238"/>
    </font>
    <font>
      <b/>
      <sz val="12"/>
      <name val="Arial Black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vertAlign val="subscript"/>
      <sz val="10"/>
      <name val="Arial"/>
      <family val="2"/>
      <charset val="238"/>
    </font>
    <font>
      <b/>
      <sz val="18"/>
      <name val="Arial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87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theme="6" tint="-0.499984740745262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/>
      <bottom style="thin">
        <color indexed="6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/>
      <top/>
      <bottom style="double">
        <color indexed="57"/>
      </bottom>
      <diagonal/>
    </border>
    <border>
      <left/>
      <right/>
      <top style="double">
        <color indexed="57"/>
      </top>
      <bottom/>
      <diagonal/>
    </border>
    <border>
      <left style="thin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/>
      <top style="double">
        <color indexed="57"/>
      </top>
      <bottom style="medium">
        <color indexed="57"/>
      </bottom>
      <diagonal/>
    </border>
    <border>
      <left/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rgb="FF00B050"/>
      </bottom>
      <diagonal/>
    </border>
    <border>
      <left/>
      <right/>
      <top style="double">
        <color indexed="57"/>
      </top>
      <bottom style="double">
        <color rgb="FF00B050"/>
      </bottom>
      <diagonal/>
    </border>
    <border>
      <left/>
      <right style="double">
        <color indexed="57"/>
      </right>
      <top/>
      <bottom style="double">
        <color rgb="FF00B050"/>
      </bottom>
      <diagonal/>
    </border>
    <border>
      <left/>
      <right style="double">
        <color indexed="57"/>
      </right>
      <top style="double">
        <color indexed="57"/>
      </top>
      <bottom style="double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rgb="FF00B050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/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/>
      <right style="double">
        <color indexed="57"/>
      </right>
      <top/>
      <bottom style="double">
        <color indexed="57"/>
      </bottom>
      <diagonal/>
    </border>
  </borders>
  <cellStyleXfs count="225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5" fillId="34" borderId="0" applyNumberFormat="0" applyAlignment="0" applyProtection="0"/>
    <xf numFmtId="0" fontId="15" fillId="35" borderId="0" applyNumberFormat="0" applyAlignment="0" applyProtection="0"/>
    <xf numFmtId="0" fontId="15" fillId="36" borderId="0" applyNumberFormat="0" applyAlignment="0" applyProtection="0"/>
    <xf numFmtId="0" fontId="15" fillId="37" borderId="0" applyNumberFormat="0" applyAlignment="0" applyProtection="0"/>
    <xf numFmtId="0" fontId="15" fillId="38" borderId="0" applyNumberFormat="0" applyAlignment="0" applyProtection="0"/>
    <xf numFmtId="0" fontId="15" fillId="39" borderId="0" applyNumberFormat="0" applyAlignment="0" applyProtection="0"/>
    <xf numFmtId="0" fontId="16" fillId="40" borderId="0" applyNumberFormat="0" applyBorder="0" applyAlignment="0" applyProtection="0"/>
    <xf numFmtId="0" fontId="11" fillId="11" borderId="0" applyNumberFormat="0" applyBorder="0" applyAlignment="0" applyProtection="0"/>
    <xf numFmtId="0" fontId="16" fillId="41" borderId="0" applyNumberFormat="0" applyBorder="0" applyAlignment="0" applyProtection="0"/>
    <xf numFmtId="0" fontId="11" fillId="15" borderId="0" applyNumberFormat="0" applyBorder="0" applyAlignment="0" applyProtection="0"/>
    <xf numFmtId="0" fontId="16" fillId="42" borderId="0" applyNumberFormat="0" applyBorder="0" applyAlignment="0" applyProtection="0"/>
    <xf numFmtId="0" fontId="11" fillId="19" borderId="0" applyNumberFormat="0" applyBorder="0" applyAlignment="0" applyProtection="0"/>
    <xf numFmtId="0" fontId="16" fillId="43" borderId="0" applyNumberFormat="0" applyBorder="0" applyAlignment="0" applyProtection="0"/>
    <xf numFmtId="0" fontId="11" fillId="23" borderId="0" applyNumberFormat="0" applyBorder="0" applyAlignment="0" applyProtection="0"/>
    <xf numFmtId="0" fontId="16" fillId="44" borderId="0" applyNumberFormat="0" applyBorder="0" applyAlignment="0" applyProtection="0"/>
    <xf numFmtId="0" fontId="11" fillId="27" borderId="0" applyNumberFormat="0" applyBorder="0" applyAlignment="0" applyProtection="0"/>
    <xf numFmtId="0" fontId="16" fillId="45" borderId="0" applyNumberFormat="0" applyBorder="0" applyAlignment="0" applyProtection="0"/>
    <xf numFmtId="0" fontId="11" fillId="31" borderId="0" applyNumberFormat="0" applyBorder="0" applyAlignment="0" applyProtection="0"/>
    <xf numFmtId="0" fontId="15" fillId="46" borderId="0" applyNumberFormat="0" applyAlignment="0" applyProtection="0"/>
    <xf numFmtId="0" fontId="15" fillId="47" borderId="0" applyNumberFormat="0" applyAlignment="0" applyProtection="0"/>
    <xf numFmtId="0" fontId="15" fillId="48" borderId="0" applyNumberFormat="0" applyAlignment="0" applyProtection="0"/>
    <xf numFmtId="0" fontId="15" fillId="37" borderId="0" applyNumberFormat="0" applyAlignment="0" applyProtection="0"/>
    <xf numFmtId="0" fontId="15" fillId="46" borderId="0" applyNumberFormat="0" applyAlignment="0" applyProtection="0"/>
    <xf numFmtId="0" fontId="15" fillId="49" borderId="0" applyNumberFormat="0" applyAlignment="0" applyProtection="0"/>
    <xf numFmtId="0" fontId="16" fillId="50" borderId="0" applyNumberFormat="0" applyBorder="0" applyAlignment="0" applyProtection="0"/>
    <xf numFmtId="0" fontId="11" fillId="12" borderId="0" applyNumberFormat="0" applyBorder="0" applyAlignment="0" applyProtection="0"/>
    <xf numFmtId="0" fontId="16" fillId="51" borderId="0" applyNumberFormat="0" applyBorder="0" applyAlignment="0" applyProtection="0"/>
    <xf numFmtId="0" fontId="11" fillId="16" borderId="0" applyNumberFormat="0" applyBorder="0" applyAlignment="0" applyProtection="0"/>
    <xf numFmtId="0" fontId="16" fillId="52" borderId="0" applyNumberFormat="0" applyBorder="0" applyAlignment="0" applyProtection="0"/>
    <xf numFmtId="0" fontId="11" fillId="20" borderId="0" applyNumberFormat="0" applyBorder="0" applyAlignment="0" applyProtection="0"/>
    <xf numFmtId="0" fontId="16" fillId="43" borderId="0" applyNumberFormat="0" applyBorder="0" applyAlignment="0" applyProtection="0"/>
    <xf numFmtId="0" fontId="11" fillId="24" borderId="0" applyNumberFormat="0" applyBorder="0" applyAlignment="0" applyProtection="0"/>
    <xf numFmtId="0" fontId="16" fillId="50" borderId="0" applyNumberFormat="0" applyBorder="0" applyAlignment="0" applyProtection="0"/>
    <xf numFmtId="0" fontId="11" fillId="28" borderId="0" applyNumberFormat="0" applyBorder="0" applyAlignment="0" applyProtection="0"/>
    <xf numFmtId="0" fontId="16" fillId="53" borderId="0" applyNumberFormat="0" applyBorder="0" applyAlignment="0" applyProtection="0"/>
    <xf numFmtId="0" fontId="11" fillId="32" borderId="0" applyNumberFormat="0" applyBorder="0" applyAlignment="0" applyProtection="0"/>
    <xf numFmtId="0" fontId="17" fillId="54" borderId="0" applyNumberFormat="0" applyAlignment="0" applyProtection="0"/>
    <xf numFmtId="0" fontId="17" fillId="47" borderId="0" applyNumberFormat="0" applyAlignment="0" applyProtection="0"/>
    <xf numFmtId="0" fontId="17" fillId="48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57" borderId="0" applyNumberFormat="0" applyAlignment="0" applyProtection="0"/>
    <xf numFmtId="0" fontId="18" fillId="58" borderId="0" applyNumberFormat="0" applyBorder="0" applyAlignment="0" applyProtection="0"/>
    <xf numFmtId="0" fontId="19" fillId="13" borderId="0" applyNumberFormat="0" applyBorder="0" applyAlignment="0" applyProtection="0"/>
    <xf numFmtId="0" fontId="18" fillId="51" borderId="0" applyNumberFormat="0" applyBorder="0" applyAlignment="0" applyProtection="0"/>
    <xf numFmtId="0" fontId="19" fillId="17" borderId="0" applyNumberFormat="0" applyBorder="0" applyAlignment="0" applyProtection="0"/>
    <xf numFmtId="0" fontId="18" fillId="52" borderId="0" applyNumberFormat="0" applyBorder="0" applyAlignment="0" applyProtection="0"/>
    <xf numFmtId="0" fontId="19" fillId="21" borderId="0" applyNumberFormat="0" applyBorder="0" applyAlignment="0" applyProtection="0"/>
    <xf numFmtId="0" fontId="18" fillId="59" borderId="0" applyNumberFormat="0" applyBorder="0" applyAlignment="0" applyProtection="0"/>
    <xf numFmtId="0" fontId="19" fillId="25" borderId="0" applyNumberFormat="0" applyBorder="0" applyAlignment="0" applyProtection="0"/>
    <xf numFmtId="0" fontId="18" fillId="60" borderId="0" applyNumberFormat="0" applyBorder="0" applyAlignment="0" applyProtection="0"/>
    <xf numFmtId="0" fontId="19" fillId="29" borderId="0" applyNumberFormat="0" applyBorder="0" applyAlignment="0" applyProtection="0"/>
    <xf numFmtId="0" fontId="18" fillId="61" borderId="0" applyNumberFormat="0" applyBorder="0" applyAlignment="0" applyProtection="0"/>
    <xf numFmtId="0" fontId="19" fillId="33" borderId="0" applyNumberFormat="0" applyBorder="0" applyAlignment="0" applyProtection="0"/>
    <xf numFmtId="0" fontId="17" fillId="62" borderId="0" applyNumberFormat="0" applyAlignment="0" applyProtection="0"/>
    <xf numFmtId="0" fontId="17" fillId="63" borderId="0" applyNumberFormat="0" applyAlignment="0" applyProtection="0"/>
    <xf numFmtId="0" fontId="17" fillId="64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65" borderId="0" applyNumberFormat="0" applyAlignment="0" applyProtection="0"/>
    <xf numFmtId="0" fontId="18" fillId="66" borderId="0" applyNumberFormat="0" applyBorder="0" applyAlignment="0" applyProtection="0"/>
    <xf numFmtId="0" fontId="19" fillId="10" borderId="0" applyNumberFormat="0" applyBorder="0" applyAlignment="0" applyProtection="0"/>
    <xf numFmtId="0" fontId="18" fillId="67" borderId="0" applyNumberFormat="0" applyBorder="0" applyAlignment="0" applyProtection="0"/>
    <xf numFmtId="0" fontId="19" fillId="14" borderId="0" applyNumberFormat="0" applyBorder="0" applyAlignment="0" applyProtection="0"/>
    <xf numFmtId="0" fontId="18" fillId="68" borderId="0" applyNumberFormat="0" applyBorder="0" applyAlignment="0" applyProtection="0"/>
    <xf numFmtId="0" fontId="19" fillId="18" borderId="0" applyNumberFormat="0" applyBorder="0" applyAlignment="0" applyProtection="0"/>
    <xf numFmtId="0" fontId="18" fillId="59" borderId="0" applyNumberFormat="0" applyBorder="0" applyAlignment="0" applyProtection="0"/>
    <xf numFmtId="0" fontId="19" fillId="22" borderId="0" applyNumberFormat="0" applyBorder="0" applyAlignment="0" applyProtection="0"/>
    <xf numFmtId="0" fontId="18" fillId="60" borderId="0" applyNumberFormat="0" applyBorder="0" applyAlignment="0" applyProtection="0"/>
    <xf numFmtId="0" fontId="19" fillId="26" borderId="0" applyNumberFormat="0" applyBorder="0" applyAlignment="0" applyProtection="0"/>
    <xf numFmtId="0" fontId="18" fillId="69" borderId="0" applyNumberFormat="0" applyBorder="0" applyAlignment="0" applyProtection="0"/>
    <xf numFmtId="0" fontId="19" fillId="30" borderId="0" applyNumberFormat="0" applyBorder="0" applyAlignment="0" applyProtection="0"/>
    <xf numFmtId="0" fontId="20" fillId="35" borderId="0" applyNumberFormat="0" applyAlignment="0" applyProtection="0"/>
    <xf numFmtId="0" fontId="21" fillId="70" borderId="36" applyNumberFormat="0" applyAlignment="0" applyProtection="0"/>
    <xf numFmtId="0" fontId="22" fillId="71" borderId="37" applyNumberFormat="0" applyAlignment="0" applyProtection="0"/>
    <xf numFmtId="165" fontId="23" fillId="0" borderId="0" applyFont="0" applyFill="0" applyBorder="0" applyAlignment="0" applyProtection="0"/>
    <xf numFmtId="166" fontId="12" fillId="0" borderId="0" applyFont="0" applyFill="0" applyAlignment="0" applyProtection="0"/>
    <xf numFmtId="167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4" fillId="45" borderId="36" applyNumberFormat="0" applyAlignment="0" applyProtection="0"/>
    <xf numFmtId="0" fontId="25" fillId="6" borderId="30" applyNumberFormat="0" applyAlignment="0" applyProtection="0"/>
    <xf numFmtId="0" fontId="26" fillId="72" borderId="38" applyNumberFormat="0" applyAlignment="0" applyProtection="0"/>
    <xf numFmtId="0" fontId="27" fillId="7" borderId="31" applyNumberFormat="0" applyAlignment="0" applyProtection="0"/>
    <xf numFmtId="0" fontId="28" fillId="42" borderId="0" applyNumberFormat="0" applyBorder="0" applyAlignment="0" applyProtection="0"/>
    <xf numFmtId="0" fontId="29" fillId="3" borderId="0" applyNumberFormat="0" applyBorder="0" applyAlignment="0" applyProtection="0"/>
    <xf numFmtId="43" fontId="12" fillId="0" borderId="0" applyFont="0" applyFill="0" applyBorder="0" applyAlignment="0" applyProtection="0"/>
    <xf numFmtId="0" fontId="30" fillId="0" borderId="0" applyNumberFormat="0" applyFill="0" applyAlignment="0" applyProtection="0"/>
    <xf numFmtId="0" fontId="31" fillId="36" borderId="0" applyNumberFormat="0" applyAlignment="0" applyProtection="0"/>
    <xf numFmtId="0" fontId="32" fillId="0" borderId="39" applyNumberFormat="0" applyFill="0" applyAlignment="0" applyProtection="0"/>
    <xf numFmtId="0" fontId="33" fillId="0" borderId="40" applyNumberFormat="0" applyFill="0" applyAlignment="0" applyProtection="0"/>
    <xf numFmtId="0" fontId="34" fillId="0" borderId="41" applyNumberFormat="0" applyFill="0" applyAlignment="0" applyProtection="0"/>
    <xf numFmtId="0" fontId="34" fillId="0" borderId="0" applyNumberFormat="0" applyFill="0" applyAlignment="0" applyProtection="0"/>
    <xf numFmtId="0" fontId="35" fillId="39" borderId="36" applyNumberFormat="0" applyAlignment="0" applyProtection="0"/>
    <xf numFmtId="0" fontId="36" fillId="0" borderId="42" applyNumberFormat="0" applyFill="0" applyAlignment="0" applyProtection="0"/>
    <xf numFmtId="0" fontId="37" fillId="0" borderId="32" applyNumberFormat="0" applyFill="0" applyAlignment="0" applyProtection="0"/>
    <xf numFmtId="0" fontId="38" fillId="73" borderId="37" applyNumberFormat="0" applyAlignment="0" applyProtection="0"/>
    <xf numFmtId="0" fontId="39" fillId="8" borderId="33" applyNumberFormat="0" applyAlignment="0" applyProtection="0"/>
    <xf numFmtId="0" fontId="40" fillId="0" borderId="42" applyNumberFormat="0" applyFill="0" applyAlignment="0" applyProtection="0"/>
    <xf numFmtId="0" fontId="41" fillId="0" borderId="39" applyNumberFormat="0" applyFill="0" applyAlignment="0" applyProtection="0"/>
    <xf numFmtId="0" fontId="42" fillId="0" borderId="27" applyNumberFormat="0" applyFill="0" applyAlignment="0" applyProtection="0"/>
    <xf numFmtId="0" fontId="43" fillId="0" borderId="40" applyNumberFormat="0" applyFill="0" applyAlignment="0" applyProtection="0"/>
    <xf numFmtId="0" fontId="44" fillId="0" borderId="28" applyNumberFormat="0" applyFill="0" applyAlignment="0" applyProtection="0"/>
    <xf numFmtId="0" fontId="45" fillId="0" borderId="41" applyNumberFormat="0" applyFill="0" applyAlignment="0" applyProtection="0"/>
    <xf numFmtId="0" fontId="46" fillId="0" borderId="29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4" borderId="0" applyNumberFormat="0" applyAlignment="0" applyProtection="0"/>
    <xf numFmtId="0" fontId="48" fillId="75" borderId="0" applyNumberFormat="0" applyBorder="0" applyAlignment="0" applyProtection="0"/>
    <xf numFmtId="0" fontId="49" fillId="5" borderId="0" applyNumberFormat="0" applyBorder="0" applyAlignment="0" applyProtection="0"/>
    <xf numFmtId="0" fontId="50" fillId="0" borderId="0" applyNumberFormat="0" applyFont="0" applyFill="0" applyBorder="0" applyAlignment="0" applyProtection="0"/>
    <xf numFmtId="0" fontId="12" fillId="0" borderId="0"/>
    <xf numFmtId="0" fontId="13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2" fillId="76" borderId="43" applyNumberFormat="0" applyFont="0" applyAlignment="0" applyProtection="0"/>
    <xf numFmtId="0" fontId="53" fillId="72" borderId="36" applyNumberFormat="0" applyAlignment="0" applyProtection="0"/>
    <xf numFmtId="0" fontId="54" fillId="7" borderId="30" applyNumberFormat="0" applyAlignment="0" applyProtection="0"/>
    <xf numFmtId="0" fontId="50" fillId="0" borderId="44" applyNumberFormat="0" applyFont="0" applyFill="0" applyBorder="0" applyProtection="0">
      <alignment vertical="top" wrapText="1"/>
    </xf>
    <xf numFmtId="0" fontId="55" fillId="70" borderId="38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/>
    <xf numFmtId="0" fontId="56" fillId="0" borderId="45" applyNumberFormat="0" applyFill="0" applyAlignment="0" applyProtection="0"/>
    <xf numFmtId="0" fontId="57" fillId="0" borderId="35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Alignment="0" applyProtection="0"/>
    <xf numFmtId="0" fontId="63" fillId="0" borderId="45" applyNumberFormat="0" applyFill="0" applyAlignment="0" applyProtection="0"/>
    <xf numFmtId="0" fontId="6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6" fillId="77" borderId="43" applyNumberFormat="0" applyFont="0" applyAlignment="0" applyProtection="0"/>
    <xf numFmtId="0" fontId="11" fillId="9" borderId="34" applyNumberFormat="0" applyFont="0" applyAlignment="0" applyProtection="0"/>
    <xf numFmtId="0" fontId="65" fillId="0" borderId="0" applyNumberFormat="0" applyFill="0" applyAlignment="0" applyProtection="0"/>
    <xf numFmtId="0" fontId="66" fillId="41" borderId="0" applyNumberFormat="0" applyBorder="0" applyAlignment="0" applyProtection="0"/>
    <xf numFmtId="0" fontId="67" fillId="4" borderId="0" applyNumberFormat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77" fillId="0" borderId="0"/>
    <xf numFmtId="0" fontId="75" fillId="0" borderId="0"/>
    <xf numFmtId="0" fontId="78" fillId="0" borderId="0"/>
  </cellStyleXfs>
  <cellXfs count="201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1" fontId="2" fillId="0" borderId="5" xfId="0" quotePrefix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2" borderId="2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" fontId="5" fillId="0" borderId="16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horizontal="center" vertical="center"/>
    </xf>
    <xf numFmtId="0" fontId="70" fillId="0" borderId="46" xfId="0" applyNumberFormat="1" applyFont="1" applyFill="1" applyBorder="1" applyAlignment="1" applyProtection="1">
      <alignment horizontal="center" vertical="top"/>
    </xf>
    <xf numFmtId="4" fontId="73" fillId="0" borderId="3" xfId="0" applyNumberFormat="1" applyFont="1" applyBorder="1" applyAlignment="1">
      <alignment horizontal="right" vertical="center"/>
    </xf>
    <xf numFmtId="4" fontId="73" fillId="0" borderId="13" xfId="0" applyNumberFormat="1" applyFont="1" applyBorder="1" applyAlignment="1">
      <alignment horizontal="right" vertical="center"/>
    </xf>
    <xf numFmtId="4" fontId="74" fillId="0" borderId="18" xfId="0" applyNumberFormat="1" applyFont="1" applyBorder="1" applyAlignment="1">
      <alignment horizontal="right" vertical="center"/>
    </xf>
    <xf numFmtId="1" fontId="1" fillId="0" borderId="4" xfId="0" quotePrefix="1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" fontId="76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50" xfId="0" quotePrefix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4" fontId="1" fillId="0" borderId="51" xfId="0" applyNumberFormat="1" applyFont="1" applyBorder="1" applyAlignment="1">
      <alignment horizontal="center" vertical="center" wrapText="1"/>
    </xf>
    <xf numFmtId="1" fontId="1" fillId="0" borderId="52" xfId="0" quotePrefix="1" applyNumberFormat="1" applyFont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left" vertical="center" wrapText="1"/>
    </xf>
    <xf numFmtId="0" fontId="1" fillId="2" borderId="54" xfId="0" applyFont="1" applyFill="1" applyBorder="1" applyAlignment="1">
      <alignment horizontal="center" vertical="center"/>
    </xf>
    <xf numFmtId="4" fontId="1" fillId="2" borderId="54" xfId="0" applyNumberFormat="1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vertical="center" wrapText="1"/>
    </xf>
    <xf numFmtId="169" fontId="1" fillId="0" borderId="55" xfId="0" applyNumberFormat="1" applyFont="1" applyFill="1" applyBorder="1" applyAlignment="1">
      <alignment horizontal="right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vertical="center" wrapText="1"/>
    </xf>
    <xf numFmtId="164" fontId="2" fillId="2" borderId="54" xfId="0" applyNumberFormat="1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horizontal="right" vertical="center"/>
    </xf>
    <xf numFmtId="0" fontId="1" fillId="0" borderId="47" xfId="0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right" vertical="center"/>
    </xf>
    <xf numFmtId="0" fontId="2" fillId="0" borderId="56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left" vertical="center" wrapText="1"/>
    </xf>
    <xf numFmtId="164" fontId="1" fillId="0" borderId="26" xfId="0" applyNumberFormat="1" applyFont="1" applyBorder="1" applyAlignment="1">
      <alignment horizontal="center" vertical="center"/>
    </xf>
    <xf numFmtId="164" fontId="2" fillId="0" borderId="57" xfId="0" applyNumberFormat="1" applyFont="1" applyFill="1" applyBorder="1" applyAlignment="1">
      <alignment horizontal="center" vertical="center"/>
    </xf>
    <xf numFmtId="4" fontId="5" fillId="0" borderId="58" xfId="0" applyNumberFormat="1" applyFont="1" applyFill="1" applyBorder="1" applyAlignment="1">
      <alignment horizontal="right" vertical="center"/>
    </xf>
    <xf numFmtId="0" fontId="2" fillId="2" borderId="59" xfId="0" quotePrefix="1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left" vertical="center" wrapText="1"/>
    </xf>
    <xf numFmtId="164" fontId="2" fillId="2" borderId="60" xfId="0" applyNumberFormat="1" applyFont="1" applyFill="1" applyBorder="1" applyAlignment="1">
      <alignment horizontal="center" vertical="center"/>
    </xf>
    <xf numFmtId="4" fontId="2" fillId="2" borderId="61" xfId="0" applyNumberFormat="1" applyFont="1" applyFill="1" applyBorder="1" applyAlignment="1">
      <alignment horizontal="center" vertical="center"/>
    </xf>
    <xf numFmtId="0" fontId="1" fillId="2" borderId="59" xfId="0" quotePrefix="1" applyFont="1" applyFill="1" applyBorder="1" applyAlignment="1">
      <alignment horizontal="center" vertical="center" wrapText="1"/>
    </xf>
    <xf numFmtId="0" fontId="1" fillId="2" borderId="60" xfId="0" quotePrefix="1" applyFont="1" applyFill="1" applyBorder="1" applyAlignment="1">
      <alignment horizontal="center" vertical="center" wrapText="1"/>
    </xf>
    <xf numFmtId="164" fontId="1" fillId="2" borderId="60" xfId="0" applyNumberFormat="1" applyFont="1" applyFill="1" applyBorder="1" applyAlignment="1">
      <alignment horizontal="center" vertical="center"/>
    </xf>
    <xf numFmtId="4" fontId="1" fillId="2" borderId="60" xfId="0" applyNumberFormat="1" applyFont="1" applyFill="1" applyBorder="1" applyAlignment="1">
      <alignment horizontal="center" vertical="center"/>
    </xf>
    <xf numFmtId="4" fontId="1" fillId="2" borderId="62" xfId="0" applyNumberFormat="1" applyFont="1" applyFill="1" applyBorder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 wrapText="1"/>
    </xf>
    <xf numFmtId="0" fontId="1" fillId="0" borderId="64" xfId="0" applyFont="1" applyFill="1" applyBorder="1" applyAlignment="1">
      <alignment horizontal="center" vertical="center" wrapText="1"/>
    </xf>
    <xf numFmtId="4" fontId="1" fillId="0" borderId="65" xfId="0" applyNumberFormat="1" applyFont="1" applyFill="1" applyBorder="1" applyAlignment="1">
      <alignment horizontal="right" vertical="center" wrapText="1"/>
    </xf>
    <xf numFmtId="0" fontId="1" fillId="0" borderId="66" xfId="0" applyFont="1" applyFill="1" applyBorder="1" applyAlignment="1">
      <alignment horizontal="center" vertical="center" wrapText="1"/>
    </xf>
    <xf numFmtId="4" fontId="1" fillId="0" borderId="67" xfId="0" applyNumberFormat="1" applyFont="1" applyFill="1" applyBorder="1" applyAlignment="1">
      <alignment horizontal="right" vertical="center" wrapText="1"/>
    </xf>
    <xf numFmtId="4" fontId="1" fillId="0" borderId="65" xfId="0" applyNumberFormat="1" applyFont="1" applyFill="1" applyBorder="1" applyAlignment="1">
      <alignment horizontal="right" vertical="center"/>
    </xf>
    <xf numFmtId="4" fontId="1" fillId="0" borderId="67" xfId="0" applyNumberFormat="1" applyFont="1" applyFill="1" applyBorder="1" applyAlignment="1">
      <alignment horizontal="right" vertical="center"/>
    </xf>
    <xf numFmtId="0" fontId="8" fillId="0" borderId="6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8" fillId="0" borderId="26" xfId="0" applyNumberFormat="1" applyFont="1" applyBorder="1" applyAlignment="1">
      <alignment vertical="center" wrapText="1"/>
    </xf>
    <xf numFmtId="164" fontId="8" fillId="0" borderId="26" xfId="0" applyNumberFormat="1" applyFont="1" applyFill="1" applyBorder="1" applyAlignment="1">
      <alignment horizontal="center" vertical="center"/>
    </xf>
    <xf numFmtId="4" fontId="8" fillId="0" borderId="49" xfId="0" applyNumberFormat="1" applyFont="1" applyBorder="1" applyAlignment="1">
      <alignment horizontal="right" vertical="center"/>
    </xf>
    <xf numFmtId="0" fontId="1" fillId="0" borderId="57" xfId="0" applyFont="1" applyBorder="1" applyAlignment="1">
      <alignment horizontal="center" vertical="center" wrapText="1"/>
    </xf>
    <xf numFmtId="0" fontId="2" fillId="2" borderId="70" xfId="0" quotePrefix="1" applyFont="1" applyFill="1" applyBorder="1" applyAlignment="1">
      <alignment horizontal="center" vertical="center" wrapText="1"/>
    </xf>
    <xf numFmtId="4" fontId="2" fillId="2" borderId="72" xfId="0" applyNumberFormat="1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4" fontId="1" fillId="0" borderId="51" xfId="0" applyNumberFormat="1" applyFont="1" applyFill="1" applyBorder="1" applyAlignment="1">
      <alignment horizontal="right" vertical="center" wrapText="1"/>
    </xf>
    <xf numFmtId="0" fontId="1" fillId="0" borderId="73" xfId="0" applyFont="1" applyFill="1" applyBorder="1" applyAlignment="1">
      <alignment horizontal="center" vertical="center" wrapText="1"/>
    </xf>
    <xf numFmtId="0" fontId="1" fillId="0" borderId="74" xfId="0" applyFont="1" applyFill="1" applyBorder="1" applyAlignment="1">
      <alignment vertical="center" wrapText="1"/>
    </xf>
    <xf numFmtId="0" fontId="1" fillId="0" borderId="74" xfId="0" applyFont="1" applyFill="1" applyBorder="1" applyAlignment="1">
      <alignment horizontal="center" vertical="center" wrapText="1"/>
    </xf>
    <xf numFmtId="3" fontId="1" fillId="0" borderId="74" xfId="0" applyNumberFormat="1" applyFont="1" applyFill="1" applyBorder="1" applyAlignment="1">
      <alignment horizontal="right" vertical="center" wrapText="1"/>
    </xf>
    <xf numFmtId="4" fontId="1" fillId="0" borderId="75" xfId="0" applyNumberFormat="1" applyFont="1" applyFill="1" applyBorder="1" applyAlignment="1">
      <alignment horizontal="right" vertical="center" wrapText="1"/>
    </xf>
    <xf numFmtId="0" fontId="1" fillId="0" borderId="77" xfId="0" applyFont="1" applyFill="1" applyBorder="1" applyAlignment="1">
      <alignment horizontal="center" vertical="center" wrapText="1"/>
    </xf>
    <xf numFmtId="0" fontId="1" fillId="0" borderId="77" xfId="0" applyFont="1" applyFill="1" applyBorder="1" applyAlignment="1">
      <alignment vertical="center" wrapText="1"/>
    </xf>
    <xf numFmtId="4" fontId="1" fillId="0" borderId="57" xfId="0" applyNumberFormat="1" applyFont="1" applyBorder="1" applyAlignment="1">
      <alignment horizontal="center" vertical="center"/>
    </xf>
    <xf numFmtId="4" fontId="1" fillId="0" borderId="55" xfId="0" applyNumberFormat="1" applyFont="1" applyFill="1" applyBorder="1" applyAlignment="1">
      <alignment horizontal="right" vertical="center" wrapText="1"/>
    </xf>
    <xf numFmtId="4" fontId="1" fillId="0" borderId="47" xfId="0" applyNumberFormat="1" applyFont="1" applyFill="1" applyBorder="1" applyAlignment="1">
      <alignment horizontal="right" vertical="center"/>
    </xf>
    <xf numFmtId="4" fontId="1" fillId="0" borderId="55" xfId="0" applyNumberFormat="1" applyFont="1" applyFill="1" applyBorder="1" applyAlignment="1">
      <alignment horizontal="right" vertical="center"/>
    </xf>
    <xf numFmtId="4" fontId="1" fillId="0" borderId="23" xfId="0" applyNumberFormat="1" applyFont="1" applyFill="1" applyBorder="1" applyAlignment="1">
      <alignment horizontal="right" vertical="center" wrapText="1"/>
    </xf>
    <xf numFmtId="4" fontId="1" fillId="0" borderId="74" xfId="0" applyNumberFormat="1" applyFont="1" applyFill="1" applyBorder="1" applyAlignment="1">
      <alignment horizontal="right" vertical="center" wrapText="1"/>
    </xf>
    <xf numFmtId="0" fontId="6" fillId="0" borderId="71" xfId="0" applyFont="1" applyBorder="1" applyAlignment="1">
      <alignment horizontal="center" vertical="center"/>
    </xf>
    <xf numFmtId="4" fontId="2" fillId="0" borderId="74" xfId="0" applyNumberFormat="1" applyFont="1" applyBorder="1" applyAlignment="1">
      <alignment horizontal="right" vertical="center"/>
    </xf>
    <xf numFmtId="4" fontId="2" fillId="0" borderId="79" xfId="0" applyNumberFormat="1" applyFont="1" applyBorder="1" applyAlignment="1">
      <alignment horizontal="right" vertical="center"/>
    </xf>
    <xf numFmtId="4" fontId="2" fillId="0" borderId="80" xfId="0" applyNumberFormat="1" applyFont="1" applyBorder="1" applyAlignment="1">
      <alignment horizontal="right" vertical="center"/>
    </xf>
    <xf numFmtId="0" fontId="2" fillId="0" borderId="82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49" fontId="71" fillId="0" borderId="69" xfId="0" applyNumberFormat="1" applyFont="1" applyBorder="1" applyAlignment="1">
      <alignment horizontal="center" vertical="center" wrapText="1"/>
    </xf>
    <xf numFmtId="4" fontId="71" fillId="0" borderId="69" xfId="0" applyNumberFormat="1" applyFont="1" applyBorder="1" applyAlignment="1">
      <alignment horizontal="right" vertical="center"/>
    </xf>
    <xf numFmtId="4" fontId="71" fillId="0" borderId="81" xfId="0" applyNumberFormat="1" applyFont="1" applyBorder="1" applyAlignment="1">
      <alignment horizontal="right" vertical="center"/>
    </xf>
    <xf numFmtId="0" fontId="70" fillId="0" borderId="0" xfId="0" applyNumberFormat="1" applyFont="1" applyFill="1" applyBorder="1" applyAlignment="1" applyProtection="1">
      <alignment horizontal="center" vertical="top"/>
    </xf>
    <xf numFmtId="0" fontId="1" fillId="0" borderId="48" xfId="0" applyFont="1" applyFill="1" applyBorder="1" applyAlignment="1">
      <alignment horizontal="center" vertical="center" wrapText="1"/>
    </xf>
    <xf numFmtId="0" fontId="6" fillId="0" borderId="48" xfId="0" applyNumberFormat="1" applyFont="1" applyFill="1" applyBorder="1" applyAlignment="1" applyProtection="1">
      <alignment horizontal="center" vertical="top"/>
    </xf>
    <xf numFmtId="4" fontId="1" fillId="0" borderId="48" xfId="0" applyNumberFormat="1" applyFont="1" applyFill="1" applyBorder="1" applyAlignment="1">
      <alignment horizontal="right" vertical="center" wrapText="1"/>
    </xf>
    <xf numFmtId="4" fontId="1" fillId="0" borderId="85" xfId="0" applyNumberFormat="1" applyFont="1" applyFill="1" applyBorder="1" applyAlignment="1">
      <alignment horizontal="right" vertical="center" wrapText="1"/>
    </xf>
    <xf numFmtId="0" fontId="2" fillId="0" borderId="68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5" fillId="0" borderId="49" xfId="0" applyNumberFormat="1" applyFont="1" applyFill="1" applyBorder="1" applyAlignment="1">
      <alignment horizontal="right" vertical="center"/>
    </xf>
    <xf numFmtId="0" fontId="2" fillId="2" borderId="68" xfId="0" quotePrefix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/>
    </xf>
    <xf numFmtId="4" fontId="2" fillId="2" borderId="7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164" fontId="1" fillId="0" borderId="74" xfId="0" applyNumberFormat="1" applyFont="1" applyBorder="1" applyAlignment="1">
      <alignment horizontal="center" vertical="center"/>
    </xf>
    <xf numFmtId="4" fontId="1" fillId="0" borderId="84" xfId="0" applyNumberFormat="1" applyFont="1" applyBorder="1" applyAlignment="1">
      <alignment horizontal="right" vertical="center"/>
    </xf>
    <xf numFmtId="0" fontId="1" fillId="0" borderId="84" xfId="0" applyFont="1" applyBorder="1" applyAlignment="1">
      <alignment horizontal="center" vertical="center"/>
    </xf>
    <xf numFmtId="0" fontId="1" fillId="0" borderId="84" xfId="0" applyFont="1" applyBorder="1" applyAlignment="1">
      <alignment horizontal="left" vertical="center" wrapText="1"/>
    </xf>
    <xf numFmtId="0" fontId="1" fillId="0" borderId="83" xfId="0" applyFont="1" applyBorder="1" applyAlignment="1">
      <alignment horizontal="center" vertical="center"/>
    </xf>
    <xf numFmtId="4" fontId="2" fillId="2" borderId="86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vertical="center" wrapText="1"/>
    </xf>
    <xf numFmtId="3" fontId="1" fillId="0" borderId="84" xfId="0" applyNumberFormat="1" applyFont="1" applyFill="1" applyBorder="1" applyAlignment="1">
      <alignment vertical="center" wrapText="1"/>
    </xf>
    <xf numFmtId="0" fontId="1" fillId="0" borderId="50" xfId="0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right" vertical="center"/>
    </xf>
    <xf numFmtId="4" fontId="1" fillId="0" borderId="23" xfId="0" applyNumberFormat="1" applyFont="1" applyFill="1" applyBorder="1" applyAlignment="1">
      <alignment horizontal="right" vertical="center"/>
    </xf>
    <xf numFmtId="4" fontId="1" fillId="0" borderId="51" xfId="0" applyNumberFormat="1" applyFont="1" applyFill="1" applyBorder="1" applyAlignment="1">
      <alignment horizontal="right" vertical="center"/>
    </xf>
    <xf numFmtId="0" fontId="1" fillId="0" borderId="76" xfId="0" applyFont="1" applyFill="1" applyBorder="1" applyAlignment="1">
      <alignment horizontal="center" vertical="center"/>
    </xf>
    <xf numFmtId="0" fontId="1" fillId="0" borderId="77" xfId="0" applyFont="1" applyFill="1" applyBorder="1" applyAlignment="1">
      <alignment horizontal="center" vertical="center"/>
    </xf>
    <xf numFmtId="3" fontId="1" fillId="0" borderId="77" xfId="0" applyNumberFormat="1" applyFont="1" applyFill="1" applyBorder="1" applyAlignment="1">
      <alignment horizontal="right" vertical="center"/>
    </xf>
    <xf numFmtId="4" fontId="1" fillId="0" borderId="77" xfId="0" applyNumberFormat="1" applyFont="1" applyFill="1" applyBorder="1" applyAlignment="1">
      <alignment horizontal="right" vertical="center"/>
    </xf>
    <xf numFmtId="4" fontId="1" fillId="0" borderId="78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164" fontId="76" fillId="0" borderId="23" xfId="0" applyNumberFormat="1" applyFont="1" applyBorder="1" applyAlignment="1">
      <alignment horizontal="center" vertical="center" wrapText="1"/>
    </xf>
    <xf numFmtId="1" fontId="76" fillId="0" borderId="77" xfId="0" applyNumberFormat="1" applyFont="1" applyBorder="1" applyAlignment="1">
      <alignment horizontal="center" vertical="center" wrapText="1"/>
    </xf>
    <xf numFmtId="164" fontId="76" fillId="2" borderId="60" xfId="0" applyNumberFormat="1" applyFont="1" applyFill="1" applyBorder="1" applyAlignment="1">
      <alignment horizontal="center" vertical="center"/>
    </xf>
    <xf numFmtId="4" fontId="76" fillId="0" borderId="55" xfId="0" applyNumberFormat="1" applyFont="1" applyFill="1" applyBorder="1" applyAlignment="1">
      <alignment horizontal="right" vertical="center" wrapText="1"/>
    </xf>
    <xf numFmtId="4" fontId="76" fillId="0" borderId="84" xfId="0" applyNumberFormat="1" applyFont="1" applyFill="1" applyBorder="1" applyAlignment="1">
      <alignment vertical="center" wrapText="1"/>
    </xf>
    <xf numFmtId="4" fontId="76" fillId="0" borderId="47" xfId="0" applyNumberFormat="1" applyFont="1" applyFill="1" applyBorder="1" applyAlignment="1">
      <alignment vertical="center" wrapText="1"/>
    </xf>
    <xf numFmtId="4" fontId="76" fillId="0" borderId="57" xfId="0" applyNumberFormat="1" applyFont="1" applyFill="1" applyBorder="1" applyAlignment="1">
      <alignment horizontal="center" vertical="center"/>
    </xf>
    <xf numFmtId="4" fontId="76" fillId="2" borderId="60" xfId="0" applyNumberFormat="1" applyFont="1" applyFill="1" applyBorder="1" applyAlignment="1">
      <alignment horizontal="center" vertical="center"/>
    </xf>
    <xf numFmtId="4" fontId="76" fillId="0" borderId="55" xfId="0" applyNumberFormat="1" applyFont="1" applyFill="1" applyBorder="1" applyAlignment="1">
      <alignment horizontal="right" vertical="center"/>
    </xf>
    <xf numFmtId="4" fontId="76" fillId="0" borderId="47" xfId="0" applyNumberFormat="1" applyFont="1" applyFill="1" applyBorder="1" applyAlignment="1">
      <alignment horizontal="right" vertical="center"/>
    </xf>
    <xf numFmtId="4" fontId="76" fillId="2" borderId="54" xfId="0" applyNumberFormat="1" applyFont="1" applyFill="1" applyBorder="1" applyAlignment="1">
      <alignment horizontal="center" vertical="center"/>
    </xf>
    <xf numFmtId="4" fontId="76" fillId="0" borderId="23" xfId="0" applyNumberFormat="1" applyFont="1" applyFill="1" applyBorder="1" applyAlignment="1">
      <alignment horizontal="right" vertical="center" wrapText="1"/>
    </xf>
    <xf numFmtId="4" fontId="76" fillId="0" borderId="74" xfId="0" applyNumberFormat="1" applyFont="1" applyFill="1" applyBorder="1" applyAlignment="1">
      <alignment horizontal="right" vertical="center" wrapText="1"/>
    </xf>
    <xf numFmtId="4" fontId="76" fillId="2" borderId="26" xfId="0" applyNumberFormat="1" applyFont="1" applyFill="1" applyBorder="1" applyAlignment="1">
      <alignment horizontal="center" vertical="center"/>
    </xf>
    <xf numFmtId="4" fontId="76" fillId="0" borderId="23" xfId="0" applyNumberFormat="1" applyFont="1" applyFill="1" applyBorder="1" applyAlignment="1">
      <alignment horizontal="right" vertical="center"/>
    </xf>
    <xf numFmtId="4" fontId="76" fillId="0" borderId="77" xfId="0" applyNumberFormat="1" applyFont="1" applyFill="1" applyBorder="1" applyAlignment="1">
      <alignment horizontal="right" vertical="center"/>
    </xf>
    <xf numFmtId="4" fontId="76" fillId="0" borderId="26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80" fillId="78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72" fillId="2" borderId="25" xfId="0" applyFont="1" applyFill="1" applyBorder="1" applyAlignment="1">
      <alignment horizontal="center" vertical="center"/>
    </xf>
    <xf numFmtId="0" fontId="72" fillId="2" borderId="22" xfId="0" applyFont="1" applyFill="1" applyBorder="1" applyAlignment="1">
      <alignment horizontal="center" vertical="center"/>
    </xf>
    <xf numFmtId="0" fontId="72" fillId="2" borderId="19" xfId="0" applyFont="1" applyFill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71" fillId="0" borderId="13" xfId="0" applyNumberFormat="1" applyFont="1" applyBorder="1" applyAlignment="1">
      <alignment horizontal="center" vertical="center"/>
    </xf>
    <xf numFmtId="49" fontId="71" fillId="0" borderId="21" xfId="0" applyNumberFormat="1" applyFont="1" applyBorder="1" applyAlignment="1">
      <alignment horizontal="center" vertical="center"/>
    </xf>
    <xf numFmtId="1" fontId="68" fillId="0" borderId="0" xfId="1" applyNumberFormat="1" applyFont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" fontId="69" fillId="0" borderId="53" xfId="1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</cellXfs>
  <cellStyles count="225">
    <cellStyle name="_PERSONAL" xfId="4"/>
    <cellStyle name="_PERSONAL_1" xfId="5"/>
    <cellStyle name="_PERSONAL_1_A4 Inwest polskie IIpopr" xfId="6"/>
    <cellStyle name="_PERSONAL_1_A4 Inwest polskie IIpopr_PRZEDMIAR - szczegółowy" xfId="7"/>
    <cellStyle name="_PERSONAL_1_A4 Inwest polskie IIpopr_PRZEDMIAR - zagreg." xfId="8"/>
    <cellStyle name="_PERSONAL_1_Boleslawiec rynk" xfId="9"/>
    <cellStyle name="_PERSONAL_1_Boleslawiec rynk_PRZEDMIAR - szczegółowy" xfId="10"/>
    <cellStyle name="_PERSONAL_1_Boleslawiec rynk_PRZEDMIAR - zagreg." xfId="11"/>
    <cellStyle name="_PERSONAL_1_Buczyna Inwest" xfId="12"/>
    <cellStyle name="_PERSONAL_1_Buczyna Inwest_PRZEDMIAR - szczegółowy" xfId="13"/>
    <cellStyle name="_PERSONAL_1_Buczyna Inwest_PRZEDMIAR - zagreg." xfId="14"/>
    <cellStyle name="_PERSONAL_1_Inwest Belchatow 1" xfId="15"/>
    <cellStyle name="_PERSONAL_1_Inwest Belchatow 1_PRZEDMIAR - szczegółowy" xfId="16"/>
    <cellStyle name="_PERSONAL_1_Inwest Belchatow 1_PRZEDMIAR - zagreg." xfId="17"/>
    <cellStyle name="_PERSONAL_1_kladka Ruda" xfId="18"/>
    <cellStyle name="_PERSONAL_1_kladka Ruda_PRZEDMIAR - szczegółowy" xfId="19"/>
    <cellStyle name="_PERSONAL_1_kladka Ruda_PRZEDMIAR - zagreg." xfId="20"/>
    <cellStyle name="_PERSONAL_1_kladka Slodowa" xfId="21"/>
    <cellStyle name="_PERSONAL_1_kladka Slodowa_PRZEDMIAR - szczegółowy" xfId="22"/>
    <cellStyle name="_PERSONAL_1_kladka Slodowa_PRZEDMIAR - zagreg." xfId="23"/>
    <cellStyle name="_PERSONAL_1_Legnica ofertowe II" xfId="24"/>
    <cellStyle name="_PERSONAL_1_Legnica ofertowe II_PRZEDMIAR - szczegółowy" xfId="25"/>
    <cellStyle name="_PERSONAL_1_Legnica ofertowe II_PRZEDMIAR - zagreg." xfId="26"/>
    <cellStyle name="_PERSONAL_1_Legnica rynkowe" xfId="27"/>
    <cellStyle name="_PERSONAL_1_Legnica rynkowe_PRZEDMIAR - szczegółowy" xfId="28"/>
    <cellStyle name="_PERSONAL_1_Legnica rynkowe_PRZEDMIAR - zagreg." xfId="29"/>
    <cellStyle name="_PERSONAL_1_LegnicaII" xfId="30"/>
    <cellStyle name="_PERSONAL_1_LegnicaII_PRZEDMIAR - szczegółowy" xfId="31"/>
    <cellStyle name="_PERSONAL_1_LegnicaII_PRZEDMIAR - zagreg." xfId="32"/>
    <cellStyle name="_PERSONAL_1_Lubin 2 slepy" xfId="33"/>
    <cellStyle name="_PERSONAL_1_Lubin 2 slepy_PRZEDMIAR - szczegółowy" xfId="34"/>
    <cellStyle name="_PERSONAL_1_Lubin 2 slepy_PRZEDMIAR - zagreg." xfId="35"/>
    <cellStyle name="_PERSONAL_1_Makolno slepy" xfId="36"/>
    <cellStyle name="_PERSONAL_1_Makolno Slepy 3" xfId="37"/>
    <cellStyle name="_PERSONAL_1_Makolno Slepy 3_PRZEDMIAR - szczegółowy" xfId="38"/>
    <cellStyle name="_PERSONAL_1_Makolno Slepy 3_PRZEDMIAR - zagreg." xfId="39"/>
    <cellStyle name="_PERSONAL_1_Makolno slepy_PRZEDMIAR - szczegółowy" xfId="40"/>
    <cellStyle name="_PERSONAL_1_Makolno slepy_PRZEDMIAR - zagreg." xfId="41"/>
    <cellStyle name="_PERSONAL_1_Most Milenijny" xfId="42"/>
    <cellStyle name="_PERSONAL_1_Most Milenijny_PRZEDMIAR - szczegółowy" xfId="43"/>
    <cellStyle name="_PERSONAL_1_Most Milenijny_PRZEDMIAR - zagreg." xfId="44"/>
    <cellStyle name="_PERSONAL_1_mosty Warszawskie" xfId="45"/>
    <cellStyle name="_PERSONAL_1_mosty Warszawskie_PRZEDMIAR - szczegółowy" xfId="46"/>
    <cellStyle name="_PERSONAL_1_mosty Warszawskie_PRZEDMIAR - zagreg." xfId="47"/>
    <cellStyle name="_PERSONAL_1_Mszczonow kladka popr" xfId="48"/>
    <cellStyle name="_PERSONAL_1_Mszczonow kladka popr_PRZEDMIAR - szczegółowy" xfId="49"/>
    <cellStyle name="_PERSONAL_1_Mszczonow kladka popr_PRZEDMIAR - zagreg." xfId="50"/>
    <cellStyle name="_PERSONAL_1_Piensk graniczny" xfId="51"/>
    <cellStyle name="_PERSONAL_1_Piensk graniczny_PRZEDMIAR - szczegółowy" xfId="52"/>
    <cellStyle name="_PERSONAL_1_Piensk graniczny_PRZEDMIAR - zagreg." xfId="53"/>
    <cellStyle name="_PERSONAL_1_Polkowice 2 slepy" xfId="54"/>
    <cellStyle name="_PERSONAL_1_Polkowice 2 slepy_PRZEDMIAR - szczegółowy" xfId="55"/>
    <cellStyle name="_PERSONAL_1_Polkowice 2 slepy_PRZEDMIAR - zagreg." xfId="56"/>
    <cellStyle name="_PERSONAL_1_PRZEDMIAR - szczegółowy" xfId="57"/>
    <cellStyle name="_PERSONAL_1_PRZEDMIAR - zagreg." xfId="58"/>
    <cellStyle name="_PERSONAL_1_Serock1" xfId="59"/>
    <cellStyle name="_PERSONAL_1_Serock1_PRZEDMIAR - szczegółowy" xfId="60"/>
    <cellStyle name="_PERSONAL_1_Serock1_PRZEDMIAR - zagreg." xfId="61"/>
    <cellStyle name="_PERSONAL_1_Serock12" xfId="62"/>
    <cellStyle name="_PERSONAL_1_Serock12_PRZEDMIAR - szczegółowy" xfId="63"/>
    <cellStyle name="_PERSONAL_1_Serock12_PRZEDMIAR - zagreg." xfId="64"/>
    <cellStyle name="_PERSONAL_1_Swidnica inwest" xfId="65"/>
    <cellStyle name="_PERSONAL_1_Swidnica inwest_PRZEDMIAR - szczegółowy" xfId="66"/>
    <cellStyle name="_PERSONAL_1_Swidnica inwest_PRZEDMIAR - zagreg." xfId="67"/>
    <cellStyle name="_PERSONAL_1_Tarnowka Inwestorski" xfId="68"/>
    <cellStyle name="_PERSONAL_1_Tarnowka Inwestorski_PRZEDMIAR - szczegółowy" xfId="69"/>
    <cellStyle name="_PERSONAL_1_Tarnowka Inwestorski_PRZEDMIAR - zagreg." xfId="70"/>
    <cellStyle name="_PERSONAL_1_Wd22 Inwest 2709" xfId="71"/>
    <cellStyle name="_PERSONAL_1_Wd22 Inwest 2709_PRZEDMIAR - szczegółowy" xfId="72"/>
    <cellStyle name="_PERSONAL_1_Wd22 Inwest 2709_PRZEDMIAR - zagreg." xfId="73"/>
    <cellStyle name="_PERSONAL_PRZEDMIAR - szczegółowy" xfId="74"/>
    <cellStyle name="_PERSONAL_PRZEDMIAR - zagreg." xfId="75"/>
    <cellStyle name="20% - Accent1" xfId="76"/>
    <cellStyle name="20% - Accent2" xfId="77"/>
    <cellStyle name="20% - Accent3" xfId="78"/>
    <cellStyle name="20% - Accent4" xfId="79"/>
    <cellStyle name="20% - Accent5" xfId="80"/>
    <cellStyle name="20% - Accent6" xfId="81"/>
    <cellStyle name="20% - akcent 1 2" xfId="82"/>
    <cellStyle name="20% - akcent 1 3" xfId="83"/>
    <cellStyle name="20% - akcent 2 2" xfId="84"/>
    <cellStyle name="20% - akcent 2 3" xfId="85"/>
    <cellStyle name="20% - akcent 3 2" xfId="86"/>
    <cellStyle name="20% - akcent 3 3" xfId="87"/>
    <cellStyle name="20% - akcent 4 2" xfId="88"/>
    <cellStyle name="20% - akcent 4 3" xfId="89"/>
    <cellStyle name="20% - akcent 5 2" xfId="90"/>
    <cellStyle name="20% - akcent 5 3" xfId="91"/>
    <cellStyle name="20% - akcent 6 2" xfId="92"/>
    <cellStyle name="20% - akcent 6 3" xfId="93"/>
    <cellStyle name="40% - Accent1" xfId="94"/>
    <cellStyle name="40% - Accent2" xfId="95"/>
    <cellStyle name="40% - Accent3" xfId="96"/>
    <cellStyle name="40% - Accent4" xfId="97"/>
    <cellStyle name="40% - Accent5" xfId="98"/>
    <cellStyle name="40% - Accent6" xfId="99"/>
    <cellStyle name="40% - akcent 1 2" xfId="100"/>
    <cellStyle name="40% - akcent 1 3" xfId="101"/>
    <cellStyle name="40% - akcent 2 2" xfId="102"/>
    <cellStyle name="40% - akcent 2 3" xfId="103"/>
    <cellStyle name="40% - akcent 3 2" xfId="104"/>
    <cellStyle name="40% - akcent 3 3" xfId="105"/>
    <cellStyle name="40% - akcent 4 2" xfId="106"/>
    <cellStyle name="40% - akcent 4 3" xfId="107"/>
    <cellStyle name="40% - akcent 5 2" xfId="108"/>
    <cellStyle name="40% - akcent 5 3" xfId="109"/>
    <cellStyle name="40% - akcent 6 2" xfId="110"/>
    <cellStyle name="40% - akcent 6 3" xfId="111"/>
    <cellStyle name="60% - Accent1" xfId="112"/>
    <cellStyle name="60% - Accent2" xfId="113"/>
    <cellStyle name="60% - Accent3" xfId="114"/>
    <cellStyle name="60% - Accent4" xfId="115"/>
    <cellStyle name="60% - Accent5" xfId="116"/>
    <cellStyle name="60% - Accent6" xfId="117"/>
    <cellStyle name="60% - akcent 1 2" xfId="118"/>
    <cellStyle name="60% - akcent 1 3" xfId="119"/>
    <cellStyle name="60% - akcent 2 2" xfId="120"/>
    <cellStyle name="60% - akcent 2 3" xfId="121"/>
    <cellStyle name="60% - akcent 3 2" xfId="122"/>
    <cellStyle name="60% - akcent 3 3" xfId="123"/>
    <cellStyle name="60% - akcent 4 2" xfId="124"/>
    <cellStyle name="60% - akcent 4 3" xfId="125"/>
    <cellStyle name="60% - akcent 5 2" xfId="126"/>
    <cellStyle name="60% - akcent 5 3" xfId="127"/>
    <cellStyle name="60% - akcent 6 2" xfId="128"/>
    <cellStyle name="60% - akcent 6 3" xfId="129"/>
    <cellStyle name="Accent1" xfId="130"/>
    <cellStyle name="Accent2" xfId="131"/>
    <cellStyle name="Accent3" xfId="132"/>
    <cellStyle name="Accent4" xfId="133"/>
    <cellStyle name="Accent5" xfId="134"/>
    <cellStyle name="Accent6" xfId="135"/>
    <cellStyle name="Akcent 1 2" xfId="136"/>
    <cellStyle name="Akcent 1 3" xfId="137"/>
    <cellStyle name="Akcent 2 2" xfId="138"/>
    <cellStyle name="Akcent 2 3" xfId="139"/>
    <cellStyle name="Akcent 3 2" xfId="140"/>
    <cellStyle name="Akcent 3 3" xfId="141"/>
    <cellStyle name="Akcent 4 2" xfId="142"/>
    <cellStyle name="Akcent 4 3" xfId="143"/>
    <cellStyle name="Akcent 5 2" xfId="144"/>
    <cellStyle name="Akcent 5 3" xfId="145"/>
    <cellStyle name="Akcent 6 2" xfId="146"/>
    <cellStyle name="Akcent 6 3" xfId="147"/>
    <cellStyle name="Bad" xfId="148"/>
    <cellStyle name="Calculation" xfId="149"/>
    <cellStyle name="Check Cell" xfId="150"/>
    <cellStyle name="Comma [0]_laroux" xfId="151"/>
    <cellStyle name="Comma_KI-Wiraowa-Okcie" xfId="152"/>
    <cellStyle name="Currency [0]_laroux" xfId="153"/>
    <cellStyle name="Currency_laroux" xfId="154"/>
    <cellStyle name="Dane wejściowe 2" xfId="155"/>
    <cellStyle name="Dane wejściowe 3" xfId="156"/>
    <cellStyle name="Dane wyjściowe 2" xfId="157"/>
    <cellStyle name="Dane wyjściowe 3" xfId="158"/>
    <cellStyle name="Dobre 2" xfId="159"/>
    <cellStyle name="Dobre 3" xfId="160"/>
    <cellStyle name="Dziesiętny 2" xfId="161"/>
    <cellStyle name="Explanatory Text" xfId="162"/>
    <cellStyle name="Good" xfId="163"/>
    <cellStyle name="Heading 1" xfId="164"/>
    <cellStyle name="Heading 2" xfId="165"/>
    <cellStyle name="Heading 3" xfId="166"/>
    <cellStyle name="Heading 4" xfId="167"/>
    <cellStyle name="Input" xfId="168"/>
    <cellStyle name="Komórka połączona 2" xfId="169"/>
    <cellStyle name="Komórka połączona 3" xfId="170"/>
    <cellStyle name="Komórka zaznaczona 2" xfId="171"/>
    <cellStyle name="Komórka zaznaczona 3" xfId="172"/>
    <cellStyle name="Linked Cell" xfId="173"/>
    <cellStyle name="Nagłówek 1 2" xfId="174"/>
    <cellStyle name="Nagłówek 1 3" xfId="175"/>
    <cellStyle name="Nagłówek 2 2" xfId="176"/>
    <cellStyle name="Nagłówek 2 3" xfId="177"/>
    <cellStyle name="Nagłówek 3 2" xfId="178"/>
    <cellStyle name="Nagłówek 3 3" xfId="179"/>
    <cellStyle name="Nagłówek 4 2" xfId="180"/>
    <cellStyle name="Nagłówek 4 3" xfId="181"/>
    <cellStyle name="Neutral" xfId="182"/>
    <cellStyle name="Neutralne 2" xfId="183"/>
    <cellStyle name="Neutralne 3" xfId="184"/>
    <cellStyle name="None" xfId="185"/>
    <cellStyle name="Normal_KI-Wiraowa-Okcie" xfId="186"/>
    <cellStyle name="normální_laroux" xfId="187"/>
    <cellStyle name="Normalny" xfId="0" builtinId="0"/>
    <cellStyle name="Normalny 10" xfId="188"/>
    <cellStyle name="Normalny 11" xfId="189"/>
    <cellStyle name="Normalny 12" xfId="221"/>
    <cellStyle name="Normalny 13" xfId="222"/>
    <cellStyle name="Normalny 14" xfId="223"/>
    <cellStyle name="Normalny 2" xfId="1"/>
    <cellStyle name="Normalny 3" xfId="190"/>
    <cellStyle name="Normalny 3 2" xfId="2"/>
    <cellStyle name="Normalny 3_KD KI" xfId="191"/>
    <cellStyle name="Normalny 4" xfId="192"/>
    <cellStyle name="Normalny 4 2" xfId="193"/>
    <cellStyle name="Normalny 45" xfId="224"/>
    <cellStyle name="Normalny 5" xfId="194"/>
    <cellStyle name="Normalny 6" xfId="3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22"/>
  <sheetViews>
    <sheetView showZeros="0" zoomScale="130" zoomScaleNormal="130" zoomScaleSheetLayoutView="110" workbookViewId="0">
      <selection activeCell="B22" sqref="B22"/>
    </sheetView>
  </sheetViews>
  <sheetFormatPr defaultRowHeight="12.75"/>
  <cols>
    <col min="1" max="1" width="5.85546875" style="5" customWidth="1"/>
    <col min="2" max="2" width="13.42578125" style="5" customWidth="1"/>
    <col min="3" max="3" width="56.28515625" style="5" customWidth="1"/>
    <col min="4" max="8" width="16.7109375" style="5" hidden="1" customWidth="1"/>
    <col min="9" max="9" width="18.42578125" style="5" customWidth="1"/>
    <col min="10" max="16384" width="9.140625" style="1"/>
  </cols>
  <sheetData>
    <row r="1" spans="1:9" ht="28.5" customHeight="1">
      <c r="A1" s="187" t="s">
        <v>16</v>
      </c>
      <c r="B1" s="187"/>
      <c r="C1" s="187"/>
      <c r="D1" s="187"/>
      <c r="E1" s="187"/>
      <c r="F1" s="187"/>
      <c r="G1" s="187"/>
      <c r="H1" s="187"/>
      <c r="I1" s="187"/>
    </row>
    <row r="2" spans="1:9" s="2" customFormat="1" ht="30" customHeight="1">
      <c r="A2" s="188" t="s">
        <v>82</v>
      </c>
      <c r="B2" s="189"/>
      <c r="C2" s="189"/>
      <c r="D2" s="189"/>
      <c r="E2" s="189"/>
      <c r="F2" s="189"/>
      <c r="G2" s="189"/>
      <c r="H2" s="189"/>
      <c r="I2" s="189"/>
    </row>
    <row r="3" spans="1:9" ht="6.75" customHeight="1" thickBot="1">
      <c r="A3" s="27" t="s">
        <v>29</v>
      </c>
      <c r="C3" s="35"/>
    </row>
    <row r="4" spans="1:9" s="7" customFormat="1" ht="46.5" customHeight="1" thickBot="1">
      <c r="A4" s="24" t="s">
        <v>1</v>
      </c>
      <c r="B4" s="24" t="s">
        <v>19</v>
      </c>
      <c r="C4" s="24" t="s">
        <v>3</v>
      </c>
      <c r="D4" s="24" t="s">
        <v>14</v>
      </c>
      <c r="E4" s="24" t="s">
        <v>15</v>
      </c>
      <c r="F4" s="24" t="s">
        <v>17</v>
      </c>
      <c r="G4" s="24" t="s">
        <v>23</v>
      </c>
      <c r="H4" s="24" t="s">
        <v>24</v>
      </c>
      <c r="I4" s="24" t="s">
        <v>11</v>
      </c>
    </row>
    <row r="5" spans="1:9" s="8" customFormat="1" ht="20.100000000000001" customHeight="1" thickBot="1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4</v>
      </c>
    </row>
    <row r="6" spans="1:9" s="8" customFormat="1" ht="24.95" customHeight="1" thickBot="1">
      <c r="A6" s="190" t="s">
        <v>31</v>
      </c>
      <c r="B6" s="191"/>
      <c r="C6" s="191"/>
      <c r="D6" s="191"/>
      <c r="E6" s="191"/>
      <c r="F6" s="191"/>
      <c r="G6" s="191"/>
      <c r="H6" s="191"/>
      <c r="I6" s="192"/>
    </row>
    <row r="7" spans="1:9" s="4" customFormat="1" ht="20.100000000000001" customHeight="1">
      <c r="A7" s="13">
        <v>1</v>
      </c>
      <c r="B7" s="14" t="s">
        <v>4</v>
      </c>
      <c r="C7" s="163" t="str">
        <f>KO!C6</f>
        <v>ROBOTY PRZYGOTOWAWCZE</v>
      </c>
      <c r="D7" s="15"/>
      <c r="E7" s="15"/>
      <c r="F7" s="19"/>
      <c r="G7" s="15"/>
      <c r="H7" s="19"/>
      <c r="I7" s="22">
        <f>KO!H10</f>
        <v>0</v>
      </c>
    </row>
    <row r="8" spans="1:9" s="4" customFormat="1" ht="20.100000000000001" customHeight="1">
      <c r="A8" s="12">
        <v>2</v>
      </c>
      <c r="B8" s="26" t="s">
        <v>80</v>
      </c>
      <c r="C8" s="164" t="str">
        <f>KO!C11</f>
        <v>ODWODNIENIE</v>
      </c>
      <c r="D8" s="11"/>
      <c r="E8" s="11"/>
      <c r="F8" s="20"/>
      <c r="G8" s="11"/>
      <c r="H8" s="20"/>
      <c r="I8" s="23">
        <f>KO!H15</f>
        <v>0</v>
      </c>
    </row>
    <row r="9" spans="1:9" s="4" customFormat="1" ht="20.100000000000001" customHeight="1">
      <c r="A9" s="10">
        <v>3</v>
      </c>
      <c r="B9" s="26" t="s">
        <v>5</v>
      </c>
      <c r="C9" s="164" t="str">
        <f>KO!C16</f>
        <v>PODBUDOWY</v>
      </c>
      <c r="D9" s="11"/>
      <c r="E9" s="11"/>
      <c r="F9" s="20"/>
      <c r="G9" s="11"/>
      <c r="H9" s="20"/>
      <c r="I9" s="23">
        <f>KO!H24</f>
        <v>0</v>
      </c>
    </row>
    <row r="10" spans="1:9" s="4" customFormat="1" ht="20.100000000000001" customHeight="1">
      <c r="A10" s="10">
        <v>4</v>
      </c>
      <c r="B10" s="26" t="s">
        <v>7</v>
      </c>
      <c r="C10" s="164" t="str">
        <f>KO!C25</f>
        <v>NAWIERZCHNIE</v>
      </c>
      <c r="D10" s="11"/>
      <c r="E10" s="11"/>
      <c r="F10" s="20"/>
      <c r="G10" s="11"/>
      <c r="H10" s="20"/>
      <c r="I10" s="23">
        <f>KO!H28</f>
        <v>0</v>
      </c>
    </row>
    <row r="11" spans="1:9" s="4" customFormat="1" ht="20.100000000000001" customHeight="1">
      <c r="A11" s="10">
        <v>5</v>
      </c>
      <c r="B11" s="26" t="s">
        <v>54</v>
      </c>
      <c r="C11" s="164" t="str">
        <f>KO!C29</f>
        <v>ROWY, POBOCZA</v>
      </c>
      <c r="D11" s="121"/>
      <c r="E11" s="121"/>
      <c r="F11" s="122"/>
      <c r="G11" s="121"/>
      <c r="H11" s="122"/>
      <c r="I11" s="123">
        <f>KO!H32</f>
        <v>0</v>
      </c>
    </row>
    <row r="12" spans="1:9" s="4" customFormat="1" ht="20.100000000000001" customHeight="1" thickBot="1">
      <c r="A12" s="10">
        <v>6</v>
      </c>
      <c r="B12" s="26" t="s">
        <v>34</v>
      </c>
      <c r="C12" s="164" t="str">
        <f>KO!C33</f>
        <v>URZĄDZENIA BEZPIECZEŃSTWA RUCHU</v>
      </c>
      <c r="D12" s="121"/>
      <c r="E12" s="121"/>
      <c r="F12" s="122"/>
      <c r="G12" s="121"/>
      <c r="H12" s="122"/>
      <c r="I12" s="123">
        <f>KO!H35</f>
        <v>0</v>
      </c>
    </row>
    <row r="13" spans="1:9" s="6" customFormat="1" ht="20.100000000000001" customHeight="1" thickBot="1">
      <c r="A13" s="124">
        <v>7</v>
      </c>
      <c r="B13" s="125"/>
      <c r="C13" s="126" t="s">
        <v>55</v>
      </c>
      <c r="D13" s="127"/>
      <c r="E13" s="127"/>
      <c r="F13" s="127"/>
      <c r="G13" s="127"/>
      <c r="H13" s="127"/>
      <c r="I13" s="128">
        <f>SUM(I7:I12)</f>
        <v>0</v>
      </c>
    </row>
    <row r="14" spans="1:9" s="4" customFormat="1" ht="20.100000000000001" customHeight="1" thickBot="1">
      <c r="A14" s="16">
        <v>8</v>
      </c>
      <c r="B14" s="193" t="s">
        <v>78</v>
      </c>
      <c r="C14" s="194"/>
      <c r="D14" s="17" t="e">
        <f>#REF!*22%</f>
        <v>#REF!</v>
      </c>
      <c r="E14" s="17" t="e">
        <f>#REF!*22%</f>
        <v>#REF!</v>
      </c>
      <c r="F14" s="21" t="e">
        <f>#REF!*22%</f>
        <v>#REF!</v>
      </c>
      <c r="G14" s="17" t="e">
        <f>#REF!*22%</f>
        <v>#REF!</v>
      </c>
      <c r="H14" s="21" t="e">
        <f>#REF!*22%</f>
        <v>#REF!</v>
      </c>
      <c r="I14" s="36">
        <f>ROUND(I13*0.23,2)</f>
        <v>0</v>
      </c>
    </row>
    <row r="15" spans="1:9" s="4" customFormat="1" ht="24.95" customHeight="1" thickTop="1" thickBot="1">
      <c r="A15" s="18">
        <v>9</v>
      </c>
      <c r="B15" s="195" t="s">
        <v>79</v>
      </c>
      <c r="C15" s="196"/>
      <c r="D15" s="40" t="e">
        <f>SUM(D14:D14)</f>
        <v>#REF!</v>
      </c>
      <c r="E15" s="40" t="e">
        <f>SUM(E14:E14)</f>
        <v>#REF!</v>
      </c>
      <c r="F15" s="41" t="e">
        <f>SUM(F14:F14)</f>
        <v>#REF!</v>
      </c>
      <c r="G15" s="40" t="e">
        <f>SUM(G14:G14)</f>
        <v>#REF!</v>
      </c>
      <c r="H15" s="41" t="e">
        <f>SUM(H14:H14)</f>
        <v>#REF!</v>
      </c>
      <c r="I15" s="42">
        <f>I13+I14</f>
        <v>0</v>
      </c>
    </row>
    <row r="16" spans="1:9" ht="17.100000000000001" customHeight="1" thickTop="1">
      <c r="B16" s="9" t="s">
        <v>9</v>
      </c>
    </row>
    <row r="17" spans="2:9" ht="34.5" customHeight="1">
      <c r="B17" s="186"/>
      <c r="C17" s="186"/>
      <c r="D17" s="186"/>
      <c r="E17" s="186"/>
      <c r="F17" s="186"/>
      <c r="G17" s="186"/>
      <c r="H17" s="186"/>
      <c r="I17" s="186"/>
    </row>
    <row r="18" spans="2:9" ht="6.75" customHeight="1"/>
    <row r="19" spans="2:9" ht="17.100000000000001" customHeight="1">
      <c r="C19" s="28" t="s">
        <v>10</v>
      </c>
      <c r="H19" s="3" t="s">
        <v>10</v>
      </c>
    </row>
    <row r="20" spans="2:9" ht="72.75" customHeight="1">
      <c r="C20" s="3"/>
      <c r="F20" s="3"/>
      <c r="H20" s="3"/>
    </row>
    <row r="21" spans="2:9" ht="17.100000000000001" customHeight="1">
      <c r="C21" s="39"/>
      <c r="F21" s="3"/>
      <c r="H21" s="3" t="s">
        <v>22</v>
      </c>
    </row>
    <row r="22" spans="2:9" ht="17.100000000000001" customHeight="1">
      <c r="B22" s="27"/>
      <c r="C22" s="3"/>
      <c r="F22" s="3"/>
      <c r="H22" s="3" t="s">
        <v>21</v>
      </c>
    </row>
  </sheetData>
  <mergeCells count="6">
    <mergeCell ref="B17:I17"/>
    <mergeCell ref="A1:I1"/>
    <mergeCell ref="A2:I2"/>
    <mergeCell ref="A6:I6"/>
    <mergeCell ref="B14:C14"/>
    <mergeCell ref="B15:C15"/>
  </mergeCells>
  <pageMargins left="1.23" right="0.19685039370078741" top="0.75" bottom="0.23622047244094491" header="0.19685039370078741" footer="0.19685039370078741"/>
  <pageSetup paperSize="9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Zeros="0" tabSelected="1" topLeftCell="A7" zoomScale="115" zoomScaleNormal="115" workbookViewId="0">
      <selection activeCell="C15" sqref="C15"/>
    </sheetView>
  </sheetViews>
  <sheetFormatPr defaultRowHeight="12.75"/>
  <cols>
    <col min="1" max="1" width="5.7109375" style="46" customWidth="1"/>
    <col min="2" max="2" width="11.85546875" style="46" customWidth="1"/>
    <col min="3" max="3" width="57.85546875" style="47" customWidth="1"/>
    <col min="4" max="4" width="8.5703125" style="46" customWidth="1"/>
    <col min="5" max="5" width="9.140625" style="48" customWidth="1"/>
    <col min="6" max="6" width="12.7109375" style="48" hidden="1" customWidth="1"/>
    <col min="7" max="7" width="11.42578125" style="49" customWidth="1"/>
    <col min="8" max="8" width="14.7109375" style="50" customWidth="1"/>
    <col min="9" max="9" width="17.28515625" style="184" hidden="1" customWidth="1"/>
    <col min="10" max="16384" width="9.140625" style="37"/>
  </cols>
  <sheetData>
    <row r="1" spans="1:9" s="1" customFormat="1" ht="25.5" customHeight="1">
      <c r="A1" s="197" t="s">
        <v>83</v>
      </c>
      <c r="B1" s="197"/>
      <c r="C1" s="197"/>
      <c r="D1" s="197"/>
      <c r="E1" s="197"/>
      <c r="F1" s="197"/>
      <c r="G1" s="197"/>
      <c r="H1" s="197"/>
      <c r="I1" s="182"/>
    </row>
    <row r="2" spans="1:9" s="2" customFormat="1" ht="24" customHeight="1">
      <c r="A2" s="198" t="s">
        <v>82</v>
      </c>
      <c r="B2" s="198"/>
      <c r="C2" s="198"/>
      <c r="D2" s="198"/>
      <c r="E2" s="198"/>
      <c r="F2" s="198"/>
      <c r="G2" s="198"/>
      <c r="H2" s="198"/>
      <c r="I2" s="183"/>
    </row>
    <row r="3" spans="1:9" s="1" customFormat="1" ht="25.5" customHeight="1" thickBot="1">
      <c r="A3" s="199" t="s">
        <v>31</v>
      </c>
      <c r="B3" s="199"/>
      <c r="C3" s="199"/>
      <c r="D3" s="199"/>
      <c r="E3" s="199"/>
      <c r="F3" s="199"/>
      <c r="G3" s="199"/>
      <c r="H3" s="199"/>
      <c r="I3" s="182"/>
    </row>
    <row r="4" spans="1:9" ht="39.950000000000003" customHeight="1" thickTop="1">
      <c r="A4" s="54" t="s">
        <v>1</v>
      </c>
      <c r="B4" s="34" t="s">
        <v>53</v>
      </c>
      <c r="C4" s="55" t="s">
        <v>3</v>
      </c>
      <c r="D4" s="34" t="s">
        <v>13</v>
      </c>
      <c r="E4" s="56" t="s">
        <v>12</v>
      </c>
      <c r="F4" s="165" t="s">
        <v>81</v>
      </c>
      <c r="G4" s="57" t="s">
        <v>20</v>
      </c>
      <c r="H4" s="58" t="s">
        <v>25</v>
      </c>
      <c r="I4" s="185">
        <v>2</v>
      </c>
    </row>
    <row r="5" spans="1:9" s="45" customFormat="1" ht="20.100000000000001" customHeight="1" thickBot="1">
      <c r="A5" s="59">
        <v>1</v>
      </c>
      <c r="B5" s="43">
        <v>2</v>
      </c>
      <c r="C5" s="44">
        <v>3</v>
      </c>
      <c r="D5" s="44">
        <v>4</v>
      </c>
      <c r="E5" s="44">
        <v>5</v>
      </c>
      <c r="F5" s="166"/>
      <c r="G5" s="44">
        <v>6</v>
      </c>
      <c r="H5" s="88">
        <v>7</v>
      </c>
    </row>
    <row r="6" spans="1:9" s="45" customFormat="1" ht="24.95" customHeight="1" thickTop="1" thickBot="1">
      <c r="A6" s="83"/>
      <c r="B6" s="84"/>
      <c r="C6" s="80" t="s">
        <v>2</v>
      </c>
      <c r="D6" s="79"/>
      <c r="E6" s="85"/>
      <c r="F6" s="167"/>
      <c r="G6" s="86"/>
      <c r="H6" s="87"/>
    </row>
    <row r="7" spans="1:9" ht="35.1" customHeight="1" thickTop="1">
      <c r="A7" s="89">
        <v>1</v>
      </c>
      <c r="B7" s="63" t="s">
        <v>36</v>
      </c>
      <c r="C7" s="64" t="s">
        <v>37</v>
      </c>
      <c r="D7" s="63" t="s">
        <v>0</v>
      </c>
      <c r="E7" s="65">
        <v>1.7250000000000001</v>
      </c>
      <c r="F7" s="168">
        <v>9000</v>
      </c>
      <c r="G7" s="115"/>
      <c r="H7" s="90">
        <f>ROUND(E7*G7,2)</f>
        <v>0</v>
      </c>
    </row>
    <row r="8" spans="1:9" s="142" customFormat="1" ht="45" customHeight="1">
      <c r="A8" s="147">
        <v>2</v>
      </c>
      <c r="B8" s="145" t="s">
        <v>38</v>
      </c>
      <c r="C8" s="146" t="s">
        <v>56</v>
      </c>
      <c r="D8" s="143" t="s">
        <v>18</v>
      </c>
      <c r="E8" s="151">
        <v>120</v>
      </c>
      <c r="F8" s="169">
        <v>12</v>
      </c>
      <c r="G8" s="144"/>
      <c r="H8" s="133">
        <f t="shared" ref="H8" si="0">ROUND($G8*E8,2)</f>
        <v>0</v>
      </c>
      <c r="I8" s="184"/>
    </row>
    <row r="9" spans="1:9" ht="35.1" customHeight="1" thickBot="1">
      <c r="A9" s="91">
        <v>3</v>
      </c>
      <c r="B9" s="66" t="s">
        <v>39</v>
      </c>
      <c r="C9" s="67" t="s">
        <v>40</v>
      </c>
      <c r="D9" s="66" t="s">
        <v>41</v>
      </c>
      <c r="E9" s="150">
        <v>18</v>
      </c>
      <c r="F9" s="170">
        <v>66</v>
      </c>
      <c r="G9" s="116"/>
      <c r="H9" s="92">
        <f t="shared" ref="H9" si="1">ROUND(E9*G9,2)</f>
        <v>0</v>
      </c>
    </row>
    <row r="10" spans="1:9" s="4" customFormat="1" ht="24.95" customHeight="1" thickTop="1" thickBot="1">
      <c r="A10" s="73"/>
      <c r="B10" s="100"/>
      <c r="C10" s="74" t="s">
        <v>26</v>
      </c>
      <c r="D10" s="75"/>
      <c r="E10" s="76"/>
      <c r="F10" s="171"/>
      <c r="G10" s="114"/>
      <c r="H10" s="138">
        <f>SUM(H7:H9)</f>
        <v>0</v>
      </c>
      <c r="I10" s="184"/>
    </row>
    <row r="11" spans="1:9" s="4" customFormat="1" ht="24.95" customHeight="1" thickTop="1" thickBot="1">
      <c r="A11" s="78"/>
      <c r="B11" s="79"/>
      <c r="C11" s="60" t="s">
        <v>76</v>
      </c>
      <c r="D11" s="79"/>
      <c r="E11" s="81"/>
      <c r="F11" s="172"/>
      <c r="G11" s="86"/>
      <c r="H11" s="82"/>
      <c r="I11" s="184"/>
    </row>
    <row r="12" spans="1:9" ht="35.1" customHeight="1" thickTop="1">
      <c r="A12" s="89">
        <v>4</v>
      </c>
      <c r="B12" s="63" t="s">
        <v>62</v>
      </c>
      <c r="C12" s="64" t="s">
        <v>63</v>
      </c>
      <c r="D12" s="69" t="s">
        <v>30</v>
      </c>
      <c r="E12" s="70">
        <v>16</v>
      </c>
      <c r="F12" s="173">
        <v>246.9</v>
      </c>
      <c r="G12" s="117"/>
      <c r="H12" s="93">
        <f>ROUND(G12*E12,2)</f>
        <v>0</v>
      </c>
    </row>
    <row r="13" spans="1:9" ht="35.1" customHeight="1">
      <c r="A13" s="91">
        <v>5</v>
      </c>
      <c r="B13" s="66" t="s">
        <v>64</v>
      </c>
      <c r="C13" s="67" t="s">
        <v>74</v>
      </c>
      <c r="D13" s="71" t="s">
        <v>30</v>
      </c>
      <c r="E13" s="72">
        <v>20</v>
      </c>
      <c r="F13" s="174">
        <v>374.1</v>
      </c>
      <c r="G13" s="116"/>
      <c r="H13" s="94">
        <f t="shared" ref="H13:H14" si="2">ROUND(G13*E13,2)</f>
        <v>0</v>
      </c>
    </row>
    <row r="14" spans="1:9" ht="35.1" customHeight="1" thickBot="1">
      <c r="A14" s="91">
        <v>6</v>
      </c>
      <c r="B14" s="66" t="s">
        <v>64</v>
      </c>
      <c r="C14" s="67" t="s">
        <v>65</v>
      </c>
      <c r="D14" s="71" t="s">
        <v>32</v>
      </c>
      <c r="E14" s="72">
        <v>4</v>
      </c>
      <c r="F14" s="174">
        <v>1894.2</v>
      </c>
      <c r="G14" s="116"/>
      <c r="H14" s="94">
        <f t="shared" si="2"/>
        <v>0</v>
      </c>
    </row>
    <row r="15" spans="1:9" s="4" customFormat="1" ht="24.95" customHeight="1" thickTop="1" thickBot="1">
      <c r="A15" s="73"/>
      <c r="B15" s="100"/>
      <c r="C15" s="74" t="s">
        <v>61</v>
      </c>
      <c r="D15" s="75"/>
      <c r="E15" s="76"/>
      <c r="F15" s="171"/>
      <c r="G15" s="114"/>
      <c r="H15" s="138">
        <f>SUM(H12:H14)</f>
        <v>0</v>
      </c>
      <c r="I15" s="184"/>
    </row>
    <row r="16" spans="1:9" s="4" customFormat="1" ht="24.95" customHeight="1" thickTop="1" thickBot="1">
      <c r="A16" s="101"/>
      <c r="B16" s="61"/>
      <c r="C16" s="60" t="s">
        <v>6</v>
      </c>
      <c r="D16" s="61"/>
      <c r="E16" s="68"/>
      <c r="F16" s="175"/>
      <c r="G16" s="62"/>
      <c r="H16" s="102"/>
      <c r="I16" s="184"/>
    </row>
    <row r="17" spans="1:9" ht="45" customHeight="1" thickTop="1">
      <c r="A17" s="103">
        <v>7</v>
      </c>
      <c r="B17" s="33" t="s">
        <v>42</v>
      </c>
      <c r="C17" s="104" t="s">
        <v>66</v>
      </c>
      <c r="D17" s="33" t="s">
        <v>18</v>
      </c>
      <c r="E17" s="105">
        <v>6304</v>
      </c>
      <c r="F17" s="176">
        <v>13.2</v>
      </c>
      <c r="G17" s="118"/>
      <c r="H17" s="106">
        <f t="shared" ref="H17:H23" si="3">ROUND(E17*G17,2)</f>
        <v>0</v>
      </c>
    </row>
    <row r="18" spans="1:9" ht="45" customHeight="1">
      <c r="A18" s="107">
        <v>8</v>
      </c>
      <c r="B18" s="109" t="s">
        <v>43</v>
      </c>
      <c r="C18" s="108" t="s">
        <v>60</v>
      </c>
      <c r="D18" s="109" t="s">
        <v>18</v>
      </c>
      <c r="E18" s="110">
        <v>6304</v>
      </c>
      <c r="F18" s="177">
        <v>22</v>
      </c>
      <c r="G18" s="119"/>
      <c r="H18" s="111">
        <f t="shared" si="3"/>
        <v>0</v>
      </c>
    </row>
    <row r="19" spans="1:9" ht="35.1" customHeight="1">
      <c r="A19" s="107">
        <v>9</v>
      </c>
      <c r="B19" s="109" t="s">
        <v>44</v>
      </c>
      <c r="C19" s="108" t="s">
        <v>45</v>
      </c>
      <c r="D19" s="109" t="s">
        <v>18</v>
      </c>
      <c r="E19" s="110">
        <v>6304</v>
      </c>
      <c r="F19" s="177">
        <v>0.5</v>
      </c>
      <c r="G19" s="119"/>
      <c r="H19" s="111">
        <f t="shared" si="3"/>
        <v>0</v>
      </c>
    </row>
    <row r="20" spans="1:9" ht="35.1" customHeight="1">
      <c r="A20" s="107">
        <v>10</v>
      </c>
      <c r="B20" s="109" t="s">
        <v>39</v>
      </c>
      <c r="C20" s="108" t="s">
        <v>46</v>
      </c>
      <c r="D20" s="109" t="s">
        <v>18</v>
      </c>
      <c r="E20" s="110">
        <v>2732</v>
      </c>
      <c r="F20" s="177">
        <v>0.5</v>
      </c>
      <c r="G20" s="119"/>
      <c r="H20" s="111">
        <f t="shared" si="3"/>
        <v>0</v>
      </c>
    </row>
    <row r="21" spans="1:9" ht="35.1" customHeight="1">
      <c r="A21" s="107">
        <v>11</v>
      </c>
      <c r="B21" s="109" t="s">
        <v>39</v>
      </c>
      <c r="C21" s="108" t="s">
        <v>47</v>
      </c>
      <c r="D21" s="109" t="s">
        <v>18</v>
      </c>
      <c r="E21" s="110">
        <v>6304</v>
      </c>
      <c r="F21" s="177">
        <v>2.5</v>
      </c>
      <c r="G21" s="119"/>
      <c r="H21" s="111">
        <f t="shared" si="3"/>
        <v>0</v>
      </c>
    </row>
    <row r="22" spans="1:9" ht="35.1" customHeight="1">
      <c r="A22" s="107">
        <v>12</v>
      </c>
      <c r="B22" s="109" t="s">
        <v>39</v>
      </c>
      <c r="C22" s="108" t="s">
        <v>48</v>
      </c>
      <c r="D22" s="109" t="s">
        <v>18</v>
      </c>
      <c r="E22" s="110">
        <v>2732</v>
      </c>
      <c r="F22" s="177">
        <v>2.5</v>
      </c>
      <c r="G22" s="119"/>
      <c r="H22" s="111">
        <f t="shared" si="3"/>
        <v>0</v>
      </c>
    </row>
    <row r="23" spans="1:9" ht="35.1" customHeight="1" thickBot="1">
      <c r="A23" s="107">
        <v>13</v>
      </c>
      <c r="B23" s="109" t="s">
        <v>39</v>
      </c>
      <c r="C23" s="108" t="s">
        <v>59</v>
      </c>
      <c r="D23" s="109" t="s">
        <v>50</v>
      </c>
      <c r="E23" s="110">
        <v>6304</v>
      </c>
      <c r="F23" s="177">
        <v>34</v>
      </c>
      <c r="G23" s="119"/>
      <c r="H23" s="111">
        <f t="shared" si="3"/>
        <v>0</v>
      </c>
    </row>
    <row r="24" spans="1:9" s="4" customFormat="1" ht="24.95" customHeight="1" thickTop="1" thickBot="1">
      <c r="A24" s="73"/>
      <c r="B24" s="100"/>
      <c r="C24" s="74" t="s">
        <v>27</v>
      </c>
      <c r="D24" s="75"/>
      <c r="E24" s="76"/>
      <c r="F24" s="171"/>
      <c r="G24" s="114"/>
      <c r="H24" s="138">
        <f>SUM(H17:H23)</f>
        <v>0</v>
      </c>
      <c r="I24" s="184"/>
    </row>
    <row r="25" spans="1:9" s="4" customFormat="1" ht="24.95" customHeight="1" thickTop="1" thickBot="1">
      <c r="A25" s="139"/>
      <c r="B25" s="31"/>
      <c r="C25" s="29" t="s">
        <v>8</v>
      </c>
      <c r="D25" s="31"/>
      <c r="E25" s="32"/>
      <c r="F25" s="178"/>
      <c r="G25" s="140"/>
      <c r="H25" s="148"/>
      <c r="I25" s="184"/>
    </row>
    <row r="26" spans="1:9" ht="35.1" customHeight="1" thickTop="1">
      <c r="A26" s="103">
        <v>14</v>
      </c>
      <c r="B26" s="33" t="s">
        <v>49</v>
      </c>
      <c r="C26" s="104" t="s">
        <v>57</v>
      </c>
      <c r="D26" s="33" t="s">
        <v>18</v>
      </c>
      <c r="E26" s="105">
        <v>1633</v>
      </c>
      <c r="F26" s="176">
        <v>43</v>
      </c>
      <c r="G26" s="118"/>
      <c r="H26" s="106">
        <f t="shared" ref="H26:H27" si="4">ROUND(E26*G26,2)</f>
        <v>0</v>
      </c>
    </row>
    <row r="27" spans="1:9" ht="35.1" customHeight="1" thickBot="1">
      <c r="A27" s="107">
        <v>15</v>
      </c>
      <c r="B27" s="109" t="s">
        <v>67</v>
      </c>
      <c r="C27" s="108" t="s">
        <v>58</v>
      </c>
      <c r="D27" s="109" t="s">
        <v>50</v>
      </c>
      <c r="E27" s="110">
        <v>7403</v>
      </c>
      <c r="F27" s="177">
        <v>46</v>
      </c>
      <c r="G27" s="119"/>
      <c r="H27" s="111">
        <f t="shared" si="4"/>
        <v>0</v>
      </c>
    </row>
    <row r="28" spans="1:9" s="4" customFormat="1" ht="24.95" customHeight="1" thickTop="1" thickBot="1">
      <c r="A28" s="73"/>
      <c r="B28" s="100"/>
      <c r="C28" s="74" t="s">
        <v>28</v>
      </c>
      <c r="D28" s="75"/>
      <c r="E28" s="76"/>
      <c r="F28" s="171"/>
      <c r="G28" s="114"/>
      <c r="H28" s="138">
        <f>SUM(H26:H27)</f>
        <v>0</v>
      </c>
      <c r="I28" s="184"/>
    </row>
    <row r="29" spans="1:9" s="4" customFormat="1" ht="24.95" customHeight="1" thickTop="1" thickBot="1">
      <c r="A29" s="101"/>
      <c r="B29" s="61"/>
      <c r="C29" s="60" t="s">
        <v>77</v>
      </c>
      <c r="D29" s="61"/>
      <c r="E29" s="68"/>
      <c r="F29" s="175"/>
      <c r="G29" s="62"/>
      <c r="H29" s="102"/>
      <c r="I29" s="184"/>
    </row>
    <row r="30" spans="1:9" s="4" customFormat="1" ht="35.1" customHeight="1" thickTop="1">
      <c r="A30" s="152">
        <v>16</v>
      </c>
      <c r="B30" s="149" t="s">
        <v>72</v>
      </c>
      <c r="C30" s="104" t="s">
        <v>73</v>
      </c>
      <c r="D30" s="33" t="s">
        <v>30</v>
      </c>
      <c r="E30" s="153">
        <v>3451</v>
      </c>
      <c r="F30" s="179">
        <v>4.5999999999999996</v>
      </c>
      <c r="G30" s="154"/>
      <c r="H30" s="155">
        <f>ROUND(E30*G30,2)</f>
        <v>0</v>
      </c>
      <c r="I30" s="184"/>
    </row>
    <row r="31" spans="1:9" ht="35.1" customHeight="1" thickBot="1">
      <c r="A31" s="156">
        <v>17</v>
      </c>
      <c r="B31" s="157" t="s">
        <v>68</v>
      </c>
      <c r="C31" s="113" t="s">
        <v>69</v>
      </c>
      <c r="D31" s="112" t="s">
        <v>30</v>
      </c>
      <c r="E31" s="158">
        <v>2331</v>
      </c>
      <c r="F31" s="180">
        <v>19.3</v>
      </c>
      <c r="G31" s="159"/>
      <c r="H31" s="160">
        <f>ROUND(E31*G31,2)</f>
        <v>0</v>
      </c>
    </row>
    <row r="32" spans="1:9" s="4" customFormat="1" ht="24.95" customHeight="1" thickTop="1" thickBot="1">
      <c r="A32" s="134"/>
      <c r="B32" s="135"/>
      <c r="C32" s="74" t="s">
        <v>75</v>
      </c>
      <c r="D32" s="75"/>
      <c r="E32" s="136"/>
      <c r="F32" s="181"/>
      <c r="G32" s="137"/>
      <c r="H32" s="138">
        <f>SUM(H30:H31)</f>
        <v>0</v>
      </c>
      <c r="I32" s="184"/>
    </row>
    <row r="33" spans="1:9" ht="24.95" customHeight="1" thickTop="1" thickBot="1">
      <c r="A33" s="139"/>
      <c r="B33" s="31"/>
      <c r="C33" s="29" t="s">
        <v>35</v>
      </c>
      <c r="D33" s="31"/>
      <c r="E33" s="32"/>
      <c r="F33" s="178"/>
      <c r="G33" s="140"/>
      <c r="H33" s="141"/>
    </row>
    <row r="34" spans="1:9" ht="35.1" customHeight="1" thickTop="1" thickBot="1">
      <c r="A34" s="103">
        <v>18</v>
      </c>
      <c r="B34" s="33" t="s">
        <v>70</v>
      </c>
      <c r="C34" s="30" t="s">
        <v>71</v>
      </c>
      <c r="D34" s="33" t="s">
        <v>30</v>
      </c>
      <c r="E34" s="105">
        <v>48</v>
      </c>
      <c r="F34" s="176">
        <v>434.5</v>
      </c>
      <c r="G34" s="118"/>
      <c r="H34" s="106">
        <f>ROUND(E34*G34,2)</f>
        <v>0</v>
      </c>
    </row>
    <row r="35" spans="1:9" ht="24.95" customHeight="1" thickTop="1" thickBot="1">
      <c r="A35" s="73"/>
      <c r="B35" s="100"/>
      <c r="C35" s="74" t="s">
        <v>33</v>
      </c>
      <c r="D35" s="75"/>
      <c r="E35" s="76"/>
      <c r="F35" s="76"/>
      <c r="G35" s="114"/>
      <c r="H35" s="77">
        <f>SUM(H34:H34)</f>
        <v>0</v>
      </c>
    </row>
    <row r="36" spans="1:9" s="4" customFormat="1" ht="35.1" customHeight="1" thickTop="1" thickBot="1">
      <c r="A36" s="95"/>
      <c r="B36" s="96"/>
      <c r="C36" s="97" t="s">
        <v>52</v>
      </c>
      <c r="D36" s="96"/>
      <c r="E36" s="98" t="s">
        <v>51</v>
      </c>
      <c r="F36" s="98"/>
      <c r="G36" s="120"/>
      <c r="H36" s="99">
        <f>H35+H32+H28+H24+H15+H10</f>
        <v>0</v>
      </c>
      <c r="I36" s="184"/>
    </row>
    <row r="37" spans="1:9" s="27" customFormat="1" ht="13.5" thickTop="1">
      <c r="A37" s="38"/>
      <c r="B37" s="38"/>
      <c r="C37" s="51"/>
      <c r="D37" s="38"/>
      <c r="E37" s="52"/>
      <c r="F37" s="52"/>
      <c r="G37" s="53"/>
      <c r="H37" s="52"/>
      <c r="I37" s="38"/>
    </row>
    <row r="38" spans="1:9" s="27" customFormat="1">
      <c r="A38" s="38"/>
      <c r="B38" s="9" t="s">
        <v>9</v>
      </c>
      <c r="C38" s="51"/>
      <c r="D38" s="38"/>
      <c r="E38" s="52"/>
      <c r="F38" s="52"/>
      <c r="G38" s="53"/>
      <c r="H38" s="52"/>
      <c r="I38" s="38"/>
    </row>
    <row r="40" spans="1:9" s="162" customFormat="1" ht="12.95" customHeight="1">
      <c r="A40" s="161"/>
      <c r="B40" s="200"/>
      <c r="C40" s="200"/>
      <c r="D40" s="200"/>
      <c r="E40" s="200"/>
      <c r="F40" s="200"/>
      <c r="G40" s="200"/>
      <c r="H40" s="200"/>
      <c r="I40" s="184"/>
    </row>
    <row r="42" spans="1:9">
      <c r="E42" s="28" t="s">
        <v>10</v>
      </c>
      <c r="F42" s="28"/>
    </row>
    <row r="43" spans="1:9" ht="68.25" customHeight="1">
      <c r="D43" s="130"/>
      <c r="E43" s="131"/>
      <c r="F43" s="131"/>
      <c r="G43" s="132"/>
    </row>
    <row r="44" spans="1:9">
      <c r="E44" s="129"/>
      <c r="F44" s="129"/>
    </row>
  </sheetData>
  <mergeCells count="4">
    <mergeCell ref="A1:H1"/>
    <mergeCell ref="A2:H2"/>
    <mergeCell ref="A3:H3"/>
    <mergeCell ref="B40:H40"/>
  </mergeCells>
  <pageMargins left="0.6692913385826772" right="0.19685039370078741" top="0.55118110236220474" bottom="0.59055118110236227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ZZK</vt:lpstr>
      <vt:lpstr>KO</vt:lpstr>
      <vt:lpstr>KO!Obszar_wydruku</vt:lpstr>
      <vt:lpstr>ZZK!Obszar_wydruku</vt:lpstr>
      <vt:lpstr>KO!Tytuły_wydruku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Joanna Nowacka</cp:lastModifiedBy>
  <cp:lastPrinted>2023-02-01T09:35:39Z</cp:lastPrinted>
  <dcterms:created xsi:type="dcterms:W3CDTF">2004-04-13T06:47:34Z</dcterms:created>
  <dcterms:modified xsi:type="dcterms:W3CDTF">2023-02-01T10:37:24Z</dcterms:modified>
</cp:coreProperties>
</file>