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aulina Hojsak\---------------------Paulina Hojsak\_PULPIT - przetargi\2025\LA.261.14.2025 - U - P. lecznicze i leki refundowane (15)\3. SWZ\"/>
    </mc:Choice>
  </mc:AlternateContent>
  <xr:revisionPtr revIDLastSave="0" documentId="13_ncr:1_{7561B9BD-F326-4E46-A2A3-007083C7014E}" xr6:coauthVersionLast="47" xr6:coauthVersionMax="47" xr10:uidLastSave="{00000000-0000-0000-0000-000000000000}"/>
  <bookViews>
    <workbookView xWindow="-120" yWindow="-120" windowWidth="29040" windowHeight="15720" activeTab="14" xr2:uid="{A3705C84-23E5-4879-990F-57FA079B9A08}"/>
  </bookViews>
  <sheets>
    <sheet name="zad.1" sheetId="1" r:id="rId1"/>
    <sheet name="zad.2" sheetId="2" r:id="rId2"/>
    <sheet name="zad.3" sheetId="3" r:id="rId3"/>
    <sheet name="zad.4" sheetId="4" r:id="rId4"/>
    <sheet name="zad.5" sheetId="5" r:id="rId5"/>
    <sheet name="zad.6" sheetId="6" r:id="rId6"/>
    <sheet name="zad.7" sheetId="7" r:id="rId7"/>
    <sheet name="zad.8" sheetId="8" r:id="rId8"/>
    <sheet name="zad.9" sheetId="9" r:id="rId9"/>
    <sheet name="zad.10" sheetId="10" r:id="rId10"/>
    <sheet name="zad.11" sheetId="11" r:id="rId11"/>
    <sheet name="zad.12" sheetId="12" r:id="rId12"/>
    <sheet name="zad.13" sheetId="13" r:id="rId13"/>
    <sheet name="zad.14" sheetId="14" r:id="rId14"/>
    <sheet name="zad.15" sheetId="15" r:id="rId15"/>
  </sheets>
  <calcPr calcId="191029"/>
</workbook>
</file>

<file path=xl/calcChain.xml><?xml version="1.0" encoding="utf-8"?>
<calcChain xmlns="http://schemas.openxmlformats.org/spreadsheetml/2006/main">
  <c r="K9" i="15" l="1"/>
  <c r="I9" i="15"/>
  <c r="L8" i="15"/>
  <c r="K8" i="15"/>
  <c r="I8" i="15"/>
  <c r="I7" i="15"/>
  <c r="K7" i="15" s="1"/>
  <c r="L7" i="15" s="1"/>
  <c r="K12" i="14"/>
  <c r="I12" i="14"/>
  <c r="L8" i="14"/>
  <c r="L9" i="14"/>
  <c r="L10" i="14"/>
  <c r="L11" i="14"/>
  <c r="K8" i="14"/>
  <c r="K9" i="14"/>
  <c r="K10" i="14"/>
  <c r="K11" i="14"/>
  <c r="I8" i="14"/>
  <c r="I9" i="14"/>
  <c r="I10" i="14"/>
  <c r="I11" i="14"/>
  <c r="I7" i="14"/>
  <c r="K7" i="14" s="1"/>
  <c r="L7" i="14" s="1"/>
  <c r="I7" i="13"/>
  <c r="K7" i="13" s="1"/>
  <c r="L7" i="13" s="1"/>
  <c r="K10" i="12"/>
  <c r="L10" i="12" s="1"/>
  <c r="K11" i="12"/>
  <c r="L11" i="12" s="1"/>
  <c r="I8" i="12"/>
  <c r="K8" i="12" s="1"/>
  <c r="L8" i="12" s="1"/>
  <c r="I9" i="12"/>
  <c r="K9" i="12" s="1"/>
  <c r="L9" i="12" s="1"/>
  <c r="I10" i="12"/>
  <c r="I11" i="12"/>
  <c r="I12" i="12"/>
  <c r="K12" i="12" s="1"/>
  <c r="L12" i="12" s="1"/>
  <c r="I13" i="12"/>
  <c r="K13" i="12" s="1"/>
  <c r="L13" i="12" s="1"/>
  <c r="I7" i="12"/>
  <c r="K7" i="12" s="1"/>
  <c r="L7" i="12" s="1"/>
  <c r="K25" i="11"/>
  <c r="I25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K7" i="11"/>
  <c r="L7" i="11" s="1"/>
  <c r="I7" i="11"/>
  <c r="K8" i="10"/>
  <c r="L8" i="10" s="1"/>
  <c r="K9" i="10"/>
  <c r="L9" i="10" s="1"/>
  <c r="K12" i="10"/>
  <c r="L12" i="10" s="1"/>
  <c r="K13" i="10"/>
  <c r="L13" i="10" s="1"/>
  <c r="K16" i="10"/>
  <c r="L16" i="10" s="1"/>
  <c r="K17" i="10"/>
  <c r="L17" i="10" s="1"/>
  <c r="I8" i="10"/>
  <c r="I9" i="10"/>
  <c r="I10" i="10"/>
  <c r="K10" i="10" s="1"/>
  <c r="L10" i="10" s="1"/>
  <c r="I11" i="10"/>
  <c r="K11" i="10" s="1"/>
  <c r="L11" i="10" s="1"/>
  <c r="I12" i="10"/>
  <c r="I13" i="10"/>
  <c r="I14" i="10"/>
  <c r="K14" i="10" s="1"/>
  <c r="L14" i="10" s="1"/>
  <c r="I15" i="10"/>
  <c r="K15" i="10" s="1"/>
  <c r="L15" i="10" s="1"/>
  <c r="I16" i="10"/>
  <c r="I17" i="10"/>
  <c r="I7" i="10"/>
  <c r="I18" i="10" s="1"/>
  <c r="L8" i="9"/>
  <c r="K8" i="9"/>
  <c r="I8" i="9"/>
  <c r="I7" i="9"/>
  <c r="K7" i="9" s="1"/>
  <c r="L7" i="9" s="1"/>
  <c r="K9" i="8"/>
  <c r="L9" i="8" s="1"/>
  <c r="I8" i="8"/>
  <c r="K8" i="8" s="1"/>
  <c r="I9" i="8"/>
  <c r="I7" i="8"/>
  <c r="K7" i="8" s="1"/>
  <c r="L7" i="8" s="1"/>
  <c r="K8" i="7"/>
  <c r="L8" i="7" s="1"/>
  <c r="K9" i="7"/>
  <c r="L9" i="7" s="1"/>
  <c r="I8" i="7"/>
  <c r="I9" i="7"/>
  <c r="I7" i="7"/>
  <c r="K7" i="7" s="1"/>
  <c r="K9" i="6"/>
  <c r="L9" i="6" s="1"/>
  <c r="I8" i="6"/>
  <c r="K8" i="6" s="1"/>
  <c r="L8" i="6" s="1"/>
  <c r="I9" i="6"/>
  <c r="I10" i="6"/>
  <c r="K10" i="6" s="1"/>
  <c r="L10" i="6" s="1"/>
  <c r="I7" i="6"/>
  <c r="K7" i="6" s="1"/>
  <c r="L7" i="6" s="1"/>
  <c r="L10" i="5"/>
  <c r="K8" i="5"/>
  <c r="L8" i="5" s="1"/>
  <c r="K10" i="5"/>
  <c r="I8" i="5"/>
  <c r="I9" i="5"/>
  <c r="K9" i="5" s="1"/>
  <c r="L9" i="5" s="1"/>
  <c r="I10" i="5"/>
  <c r="I7" i="5"/>
  <c r="K7" i="5" s="1"/>
  <c r="I7" i="4"/>
  <c r="K7" i="4" s="1"/>
  <c r="L7" i="4" s="1"/>
  <c r="I8" i="3"/>
  <c r="K8" i="3" s="1"/>
  <c r="L8" i="3" s="1"/>
  <c r="I9" i="3"/>
  <c r="K9" i="3" s="1"/>
  <c r="L9" i="3" s="1"/>
  <c r="I10" i="3"/>
  <c r="K10" i="3" s="1"/>
  <c r="L10" i="3" s="1"/>
  <c r="I11" i="3"/>
  <c r="K11" i="3" s="1"/>
  <c r="L11" i="3" s="1"/>
  <c r="I7" i="3"/>
  <c r="K7" i="3" s="1"/>
  <c r="L7" i="3" s="1"/>
  <c r="K8" i="2"/>
  <c r="I8" i="2"/>
  <c r="I7" i="2"/>
  <c r="K7" i="2" s="1"/>
  <c r="L7" i="2" s="1"/>
  <c r="I8" i="1"/>
  <c r="K8" i="1" s="1"/>
  <c r="L8" i="1" s="1"/>
  <c r="I9" i="1"/>
  <c r="K9" i="1" s="1"/>
  <c r="L9" i="1" s="1"/>
  <c r="I10" i="1"/>
  <c r="K10" i="1" s="1"/>
  <c r="L10" i="1" s="1"/>
  <c r="I11" i="1"/>
  <c r="K11" i="1" s="1"/>
  <c r="L11" i="1" s="1"/>
  <c r="I7" i="1"/>
  <c r="K7" i="1" s="1"/>
  <c r="L7" i="1" s="1"/>
  <c r="I12" i="1" l="1"/>
  <c r="K12" i="1"/>
  <c r="I12" i="3"/>
  <c r="K12" i="3"/>
  <c r="K8" i="4"/>
  <c r="I8" i="4"/>
  <c r="L7" i="5"/>
  <c r="K11" i="5"/>
  <c r="I11" i="5"/>
  <c r="I11" i="6"/>
  <c r="K11" i="6"/>
  <c r="L7" i="7"/>
  <c r="K10" i="7"/>
  <c r="I10" i="7"/>
  <c r="L8" i="8"/>
  <c r="K10" i="8"/>
  <c r="I10" i="8"/>
  <c r="I9" i="9"/>
  <c r="K9" i="9"/>
  <c r="K7" i="10"/>
  <c r="I14" i="12"/>
  <c r="K14" i="12"/>
  <c r="I8" i="13"/>
  <c r="K8" i="13"/>
  <c r="L7" i="10" l="1"/>
  <c r="K18" i="10"/>
</calcChain>
</file>

<file path=xl/sharedStrings.xml><?xml version="1.0" encoding="utf-8"?>
<sst xmlns="http://schemas.openxmlformats.org/spreadsheetml/2006/main" count="542" uniqueCount="221">
  <si>
    <t>Formularz cenowy - zadanie nr 1</t>
  </si>
  <si>
    <t>l.p</t>
  </si>
  <si>
    <t>Przedmiot zamówienia</t>
  </si>
  <si>
    <t>Nazwa handlowa wraz z kodem EAN</t>
  </si>
  <si>
    <t>Postać</t>
  </si>
  <si>
    <t>Dawka</t>
  </si>
  <si>
    <t>Ilość szt. w opakowaniu</t>
  </si>
  <si>
    <t xml:space="preserve">Ilość opakowań  </t>
  </si>
  <si>
    <t>Stawka podatku VAT %</t>
  </si>
  <si>
    <t>Wartość brutto
11 = 9 + 10</t>
  </si>
  <si>
    <t>Cena jednostkowa za opakowanie brutto
12 = 11/7</t>
  </si>
  <si>
    <t>Trifluridinum + Tipiracilum</t>
  </si>
  <si>
    <t>tabl. powl.</t>
  </si>
  <si>
    <t>15 mg + 6,14 mg</t>
  </si>
  <si>
    <t>20 tabl</t>
  </si>
  <si>
    <t>60 tabl</t>
  </si>
  <si>
    <t>20 mg + 8,19 mg</t>
  </si>
  <si>
    <t>Ivosidenibum</t>
  </si>
  <si>
    <t>250 mg</t>
  </si>
  <si>
    <t>60 szt.</t>
  </si>
  <si>
    <t>Razem - Cena oferty</t>
  </si>
  <si>
    <t>Formularz cenowy - zadanie nr 2</t>
  </si>
  <si>
    <t>Fremanezumabum</t>
  </si>
  <si>
    <t>roztwór do wstrzykiwań</t>
  </si>
  <si>
    <t>225 mg</t>
  </si>
  <si>
    <t>1 amp.-strzyk. 1,5ml</t>
  </si>
  <si>
    <t>Formularz cenowy - zadanie nr 3</t>
  </si>
  <si>
    <t>NILOTINIBUM</t>
  </si>
  <si>
    <t>kaps.tw.</t>
  </si>
  <si>
    <t>200 mg</t>
  </si>
  <si>
    <t>DIMETHYLIS FUMARAS</t>
  </si>
  <si>
    <t>kaps. dojel. Twarde,</t>
  </si>
  <si>
    <t>240mg</t>
  </si>
  <si>
    <t>120 mg</t>
  </si>
  <si>
    <t>OMALIZUMABUM</t>
  </si>
  <si>
    <t>150mg/ml</t>
  </si>
  <si>
    <t>1 amp.-strzyk.</t>
  </si>
  <si>
    <t>75mg/0,5ml</t>
  </si>
  <si>
    <t>Formularz cenowy - zadanie nr 4</t>
  </si>
  <si>
    <t>proszek do sporządzania zawiesiny do infuzji</t>
  </si>
  <si>
    <t>5 mg/ml</t>
  </si>
  <si>
    <t>1 fiol.100 mg</t>
  </si>
  <si>
    <t>Formularz cenowy - zadanie nr 5</t>
  </si>
  <si>
    <t>Lorlatinibum</t>
  </si>
  <si>
    <t>tabl.powl.</t>
  </si>
  <si>
    <t>100mg</t>
  </si>
  <si>
    <t>30 szt.</t>
  </si>
  <si>
    <t>25mg</t>
  </si>
  <si>
    <t>90 szt.</t>
  </si>
  <si>
    <t>Crizotinibum</t>
  </si>
  <si>
    <t>kaps.tarde</t>
  </si>
  <si>
    <t>60 szt</t>
  </si>
  <si>
    <t>kaps. Twarde</t>
  </si>
  <si>
    <t>Formularz cenowy - zadanie nr 6</t>
  </si>
  <si>
    <t>Bosutinibum</t>
  </si>
  <si>
    <t>100 mg</t>
  </si>
  <si>
    <t>28 szt.</t>
  </si>
  <si>
    <t>500 mg</t>
  </si>
  <si>
    <t>Tofacitinibum</t>
  </si>
  <si>
    <t>5 mg</t>
  </si>
  <si>
    <t>56 szt.</t>
  </si>
  <si>
    <t>Teriflunomidum</t>
  </si>
  <si>
    <t>14 mg</t>
  </si>
  <si>
    <t>Formularz cenowy - zadanie nr 7</t>
  </si>
  <si>
    <t>TRASTUZUMABUM</t>
  </si>
  <si>
    <t>600 mg/ 5ml</t>
  </si>
  <si>
    <t>1 fiol.5ml</t>
  </si>
  <si>
    <t>Vismodegibum</t>
  </si>
  <si>
    <t>kapsułki twarde</t>
  </si>
  <si>
    <t>150 mg</t>
  </si>
  <si>
    <t>Cobimetinibum</t>
  </si>
  <si>
    <t xml:space="preserve"> </t>
  </si>
  <si>
    <t>20 mg</t>
  </si>
  <si>
    <t>63 szt.</t>
  </si>
  <si>
    <t>,</t>
  </si>
  <si>
    <t>Formularz cenowy 8</t>
  </si>
  <si>
    <t>Upadacitinibum</t>
  </si>
  <si>
    <t>Tabletki o przedłużonym uwalnianiu</t>
  </si>
  <si>
    <t>15 mg</t>
  </si>
  <si>
    <t>28 szt</t>
  </si>
  <si>
    <t>30 mg</t>
  </si>
  <si>
    <t>45 mg</t>
  </si>
  <si>
    <t>Formularz cenowy - zadanie nr 9</t>
  </si>
  <si>
    <t>CETUXIMABUM</t>
  </si>
  <si>
    <t>roztwór do infuzji</t>
  </si>
  <si>
    <t>5 mg/ml, 100 ml</t>
  </si>
  <si>
    <t>1 fiol.</t>
  </si>
  <si>
    <t>5 mg/ml, 20 ml</t>
  </si>
  <si>
    <t>Formularz cenowy - zadanie nr 10</t>
  </si>
  <si>
    <t>lenwatynib</t>
  </si>
  <si>
    <t>10 mg</t>
  </si>
  <si>
    <t>Ipilimumabum</t>
  </si>
  <si>
    <t>Koncentrat do sporządzania roztworu do infuzji</t>
  </si>
  <si>
    <t>5 mg/ ml</t>
  </si>
  <si>
    <t>1 fiol.a10 ml</t>
  </si>
  <si>
    <t>1 fiol.a 40 ml</t>
  </si>
  <si>
    <t>Palbociclibum</t>
  </si>
  <si>
    <t>75 mg</t>
  </si>
  <si>
    <t>21 szt.</t>
  </si>
  <si>
    <t>125 mg</t>
  </si>
  <si>
    <t>Ramucirumabum</t>
  </si>
  <si>
    <t>10 mg/ml</t>
  </si>
  <si>
    <t>2 fiol.a 10ml</t>
  </si>
  <si>
    <t>TRAMETINIBUM</t>
  </si>
  <si>
    <t>tabl.</t>
  </si>
  <si>
    <t>2 mg</t>
  </si>
  <si>
    <t>30 tabl.</t>
  </si>
  <si>
    <t>0,5 mg</t>
  </si>
  <si>
    <t>Encorafenibum</t>
  </si>
  <si>
    <t>50 mg</t>
  </si>
  <si>
    <t>42 szt</t>
  </si>
  <si>
    <t>Formularz cenowy - zadanie nr 11</t>
  </si>
  <si>
    <t>GEMCITABINUM</t>
  </si>
  <si>
    <t>koncentrat do
sporządzania
roztworu do infuzji</t>
  </si>
  <si>
    <t>40mg/ml a 25 ml</t>
  </si>
  <si>
    <t>40mg/ml a 50 ml</t>
  </si>
  <si>
    <t>CISPLATINUM</t>
  </si>
  <si>
    <t>100 mg/100 ml</t>
  </si>
  <si>
    <t>FLUOROURACILUM</t>
  </si>
  <si>
    <t>1000mg/20 ml</t>
  </si>
  <si>
    <t>5000mg/100ml</t>
  </si>
  <si>
    <t>DOXORUBICINUM</t>
  </si>
  <si>
    <t>koncentrat do sporz. roztw. do infuzji</t>
  </si>
  <si>
    <t>50 mg/25ml</t>
  </si>
  <si>
    <t>100 mg/50ml</t>
  </si>
  <si>
    <t>200 mg/100 ml</t>
  </si>
  <si>
    <t>DOCETAXELUM</t>
  </si>
  <si>
    <t>koncentrat do sporz. roztworu do inf.</t>
  </si>
  <si>
    <t>80 mg</t>
  </si>
  <si>
    <t>160 mg</t>
  </si>
  <si>
    <t>ETOPOSIDUM</t>
  </si>
  <si>
    <t>200 mg/10 ml</t>
  </si>
  <si>
    <t>400 mg/20 ml</t>
  </si>
  <si>
    <t>CYTARABINUM</t>
  </si>
  <si>
    <t>100 mg/5ml</t>
  </si>
  <si>
    <t>500 mg/10ml</t>
  </si>
  <si>
    <t>1000mg/20ml</t>
  </si>
  <si>
    <t>2000mg/40ml</t>
  </si>
  <si>
    <t>CYCLOPHOSPHAMIDUM</t>
  </si>
  <si>
    <t>Koncentrat do sporządzania roztworu do wstrzykiwań / do infuzji</t>
  </si>
  <si>
    <t>100 mg/ml</t>
  </si>
  <si>
    <t>1 fiol.a 10ml</t>
  </si>
  <si>
    <t>1 fiol.a 20ml</t>
  </si>
  <si>
    <t>Formularz cenowy - zadanie nr 12</t>
  </si>
  <si>
    <t>IRINOTECANUM</t>
  </si>
  <si>
    <t>koncentrat do sporz.roztw.do inf.</t>
  </si>
  <si>
    <t>20 mg/ml a 2ml</t>
  </si>
  <si>
    <t>20 mg/ml a 5ml</t>
  </si>
  <si>
    <t>20 mg/ml a 15 ml</t>
  </si>
  <si>
    <t>20 mg/ml a 25 ml</t>
  </si>
  <si>
    <t>proszek do sporz.roztw.do wstrzyk.</t>
  </si>
  <si>
    <t>1 g</t>
  </si>
  <si>
    <t>CAPECITABINUM</t>
  </si>
  <si>
    <t>60 tabl.</t>
  </si>
  <si>
    <t>120 tabl.</t>
  </si>
  <si>
    <t>Formularz cenowy - zadanie nr  13</t>
  </si>
  <si>
    <t>Ilość jm.</t>
  </si>
  <si>
    <t>Cena jednostkowa za 1000 jm. netto</t>
  </si>
  <si>
    <t>Wartość netto  9 = ( 7 x 8 )/1000</t>
  </si>
  <si>
    <t>Cena jednostkowa za 1000jm. brutto
12 = 11/(7/1000)</t>
  </si>
  <si>
    <t>Erytropoetyna alfa</t>
  </si>
  <si>
    <t xml:space="preserve"> wszystkie dostępne dawki (1000jm. 2000jm. 3000jm, 4000jm i 5000jm)</t>
  </si>
  <si>
    <t xml:space="preserve"> amp.-strzyk.</t>
  </si>
  <si>
    <t>Formularz cenowy - zadanie nr 14</t>
  </si>
  <si>
    <t>Roxadustatum</t>
  </si>
  <si>
    <t>Tabletki powlekane</t>
  </si>
  <si>
    <t>12 szt.</t>
  </si>
  <si>
    <t>70 mg</t>
  </si>
  <si>
    <t>Formularz cenowy - zadanie nr 15</t>
  </si>
  <si>
    <t>proszek do sporządzania
koncentratu roztworu do
infuzji</t>
  </si>
  <si>
    <t>420 mg</t>
  </si>
  <si>
    <t>Roztwór do wstrzykiwań i
Infuzji</t>
  </si>
  <si>
    <t>Załącznik nr 2.15 do SWZ</t>
  </si>
  <si>
    <t>Załącznik nr 2.1 do SWZ</t>
  </si>
  <si>
    <t>Załącznik nr 1 do umowy LA.261.14.1.2025</t>
  </si>
  <si>
    <t xml:space="preserve"> Nazwa handlowa wraz z kodem EAN
(*)</t>
  </si>
  <si>
    <t>Cena jednostkowa za opakowanie netto
(*)</t>
  </si>
  <si>
    <t>Wartość netto  
9 = 7 x 8</t>
  </si>
  <si>
    <t>Stawka podatku VAT %
(*)</t>
  </si>
  <si>
    <r>
      <t xml:space="preserve">1. Wykonawca oświadcza, że oferowany produkt leczniczy w ramach niniejszego zadania posiada ważne dokumenty dopuszczające do obrotu na terenie Rzeczypospolitej Polskiej - zgodnie z obowiązującym prawem. </t>
    </r>
    <r>
      <rPr>
        <sz val="10"/>
        <color rgb="FF000000"/>
        <rFont val="Calibri"/>
        <family val="2"/>
        <charset val="238"/>
        <scheme val="minor"/>
      </rPr>
      <t>Na etapie realizacji zamówienia k</t>
    </r>
    <r>
      <rPr>
        <sz val="10"/>
        <color theme="1"/>
        <rFont val="Calibri"/>
        <family val="2"/>
        <charset val="238"/>
        <scheme val="minor"/>
      </rPr>
      <t xml:space="preserve">opie przedmiotowych dokumentów oraz charakterystyki produktu leczniczego zostaną przekazane zamawiajacemu niezwłocznie na jego wniosek.
</t>
    </r>
    <r>
      <rPr>
        <sz val="10"/>
        <rFont val="Calibri"/>
        <family val="2"/>
        <charset val="238"/>
        <scheme val="minor"/>
      </rPr>
      <t xml:space="preserve">2. Zamawiający wymaga umieszczenia obowiązkowo nazwy proponowanego produktu wraz z kodem EAN (kolumna nr 3).
3.Zamawiający wymaga leku refundowanego stosowanego w programach lekowych/w katalogu chemioterapii w cenach brutto do limitu finansowania zgodnie z aktualnym Obwieszczeniem Ministra Zdrowia w sprawie wykazu refundowanych leków, środków spożywczych specjalnego przeznaczenia żywieniowego oraz wyrobów medycznych
</t>
    </r>
    <r>
      <rPr>
        <sz val="10"/>
        <color theme="1"/>
        <rFont val="Calibri"/>
        <family val="2"/>
        <charset val="238"/>
        <scheme val="minor"/>
      </rPr>
      <t>4.Wykonawca oświadcza, że poszczególne dostawy przedmiotu zamówienia realizowane będą w terminie: 1 dzień roboczy od daty złożenia zamówienia za pośrednictwem poczty elektronicznej na adres e-mail: (*)  ........................................
5. Adres e-mail Wykonawcy dedykowany do przyjmowania zgłoszeń reklamacyjnych (*)………………………….
6. Zamawiajacy wymaga dostawy do Apteki Szpitalnej - loco Magazyn Pracowni Cytostatyków
(*) - WYPEŁNIA WYKONAWCA</t>
    </r>
  </si>
  <si>
    <t>Załącznik nr 2.2 do SWZ</t>
  </si>
  <si>
    <t>Załącznik nr 1 do umowy LA.261.14.2.2025</t>
  </si>
  <si>
    <t>Załącznik nr 2.3 do SWZ</t>
  </si>
  <si>
    <t>Załącznik nr 1 do umowy LA.261.14.3.2025</t>
  </si>
  <si>
    <r>
      <t xml:space="preserve">1. Wykonawca oświadcza, że oferowany produkt leczniczy w ramach niniejszego zadania posiada ważne dokumenty dopuszczające do obrotu na terenie Rzeczypospolitej Polskiej - zgodnie z obowiązującym prawem. </t>
    </r>
    <r>
      <rPr>
        <sz val="10"/>
        <color rgb="FF000000"/>
        <rFont val="Calibri"/>
        <family val="2"/>
        <charset val="238"/>
        <scheme val="minor"/>
      </rPr>
      <t>Na etapie realizacji zamówienia k</t>
    </r>
    <r>
      <rPr>
        <sz val="10"/>
        <color theme="1"/>
        <rFont val="Calibri"/>
        <family val="2"/>
        <charset val="238"/>
        <scheme val="minor"/>
      </rPr>
      <t xml:space="preserve">opie przedmiotowych dokumentów oraz charakterystyki produktu leczniczego zostaną przekazane zamawiajacemu niezwłocznie na jego wniosek.
</t>
    </r>
    <r>
      <rPr>
        <sz val="10"/>
        <rFont val="Calibri"/>
        <family val="2"/>
        <charset val="238"/>
        <scheme val="minor"/>
      </rPr>
      <t xml:space="preserve">2. Zamawiający wymaga umieszczenia obowiązkowo nazwy proponowanego produktu wraz z kodem EAN (kolumna nr 3).
3. Zamawiający wymaga leku refundowanego stosowanego w programach lekowych/w katalogu chemioterapii w cenach brutto do limitu finansowania zgodnie z aktualnym Obwieszczeniem Ministra Zdrowia w sprawie wykazu refundowanych leków, środków spożywczych specjalnego przeznaczenia żywieniowego oraz wyrobów medycznych
</t>
    </r>
    <r>
      <rPr>
        <sz val="10"/>
        <color theme="1"/>
        <rFont val="Calibri"/>
        <family val="2"/>
        <charset val="238"/>
        <scheme val="minor"/>
      </rPr>
      <t xml:space="preserve">4.Wykonawca oświadcza, że poszczególne dostawy przedmiotu zamówienia realizowane będą w terminie: 1 dzień roboczy od daty złożenia zamówienia za pośrednictwem poczty elektronicznej na adres e-mail: (*)  ........................................
5. Adres e-mail Wykonawcy dedykowany do przyjmowania zgłoszeń reklamacyjnych (*)………………………….
6. Zamawiajacy wymaga dostawy do Apteki Szpitalnej - loco Magazyn Główny Apteki
(*) - WYPEŁNIA WYKONAWCA
</t>
    </r>
  </si>
  <si>
    <t>Załącznik nr 2.4 do SWZ</t>
  </si>
  <si>
    <t>Załącznik nr 1 do umowy LA.261.14.4.2025</t>
  </si>
  <si>
    <t>Paclitaxelum
Albuminatum</t>
  </si>
  <si>
    <t xml:space="preserve">1. Wykonawca oświadcza, że oferowany produkt leczniczy w ramach niniejszego zadania posiada ważne dokumenty dopuszczające do obrotu na terenie Rzeczypospolitej Polskiej - zgodnie z obowiązującym prawem. Na etapie realizacji zamówienia kopie przedmiotowych dokumentów oraz charakterystyki produktu leczniczego zostaną przekazane zamawiajacemu niezwłocznie na jego wniosek.
2. Zamawiający wymaga umieszczenia obowiązkowo nazwy proponowanego produktu wraz z kodem EAN (kolumna nr 3).
3..Zamawiający wymaga leku refundowanego stosowanego w programach lekowych/w katalogu chemioterapii w cenach brutto do limitu finansowania zgodnie z aktualnym Obwieszczeniem Ministra Zdrowia w sprawie wykazu refundowanych leków, środków spożywczych specjalnego przeznaczenia żywieniowego oraz wyrobów medycznych
4.Wykonawca oświadcza, że poszczególne dostawy przedmiotu zamówienia realizowane będą w terminie: 1 dzień roboczy od daty złożenia zamówienia za pośrednictwem poczty elektronicznej na adres e-mail: (*)  ........................................
5. Adres e-mail Wykonawcy dedykowany do przyjmowania zgłoszeń reklamacyjnych (*)………………………….
6. Zamawiajacy wymaga dostawy do Apteki Szpitalnej - loco Magazyn Pracowni Cytostatyków
(*) - WYPEŁNIA WYKONAWCA
</t>
  </si>
  <si>
    <t>Załącznik nr 2.5 do SWZ</t>
  </si>
  <si>
    <t>Załącznik nr 1 do umowy LA.261.14.5.2025</t>
  </si>
  <si>
    <t xml:space="preserve">1. Wykonawca oświadcza, że oferowany produkt leczniczy w ramach niniejszego zadania posiada ważne dokumenty dopuszczające do obrotu na terenie Rzeczypospolitej Polskiej - zgodnie z obowiązującym prawem. Na etapie realizacji zamówienia kopie przedmiotowych dokumentów oraz charakterystyki produktu leczniczego zostaną przekazane zamawiajacemu niezwłocznie na jego wniosek.
2. Zamawiający wymaga umieszczenia obowiązkowo nazwy proponowanego produktu wraz z kodem EAN (kolumna nr 3).
3. Zamawiający wymaga leku refundowanego stosowanego w programach lekowych/w katalogu chemioterapii w cenach brutto do limitu finansowania zgodnie z aktualnym Obwieszczeniem Ministra Zdrowia w sprawie wykazu refundowanych leków, środków spożywczych specjalnego przeznaczenia żywieniowego oraz wyrobów medycznych
4.Wykonawca oświadcza, że poszczególne dostawy przedmiotu zamówienia realizowane będą w terminie: 1 dzień roboczy od daty złożenia zamówienia za pośrednictwem poczty elektronicznej na adres e-mail: (*)  ........................................
5. Adres e-mail Wykonawcy dedykowany do przyjmowania zgłoszeń reklamacyjnych (*)………………………….
6. Zamawiajacy wymaga dostawy do Apteki Szpitalnej - loco Magazyn Pracowni Cytostatyków
(*) - WYPEŁNIA WYKONAWCA
</t>
  </si>
  <si>
    <t>Załącznik nr 2.6 do SWZ</t>
  </si>
  <si>
    <t>Załącznik nr 1 do umowy LA.261.14.6.2025</t>
  </si>
  <si>
    <t xml:space="preserve">1. Wykonawca oświadcza, że oferowany produkt leczniczy w ramach niniejszego zadania posiada ważne dokumenty dopuszczające do obrotu na terenie Rzeczypospolitej Polskiej - zgodnie z obowiązującym prawem. Na etapie realizacji zamówienia kopie przedmiotowych dokumentów oraz charakterystyki produktu leczniczego zostaną przekazane zamawiajacemu niezwłocznie na jego wniosek.
2. Zamawiający wymaga umieszczenia obowiązkowo nazwy proponowanego produktu wraz z kodem EAN (kolumna nr 3).
3. Zamawiający wymaga leku refundowanego stosowanego w programach lekowych/w katalogu chemioterapii w cenach brutto do limitu finansowania zgodnie z aktualnym Obwieszczeniem Ministra Zdrowia w sprawie wykazu refundowanych leków, środków spożywczych specjalnego przeznaczenia żywieniowego oraz wyrobów medycznych
4.Wykonawca oświadcza, że poszczególne dostawy przedmiotu zamówienia realizowane będą w terminie: 1 dzień roboczy od daty złożenia zamówienia za pośrednictwem poczty elektronicznej na adres e-mail: (*)  ........................................
5. Adres e-mail Wykonawcy dedykowany do przyjmowania zgłoszeń reklamacyjnych (*)………………………….
6. Zamawiajacy wymaga dostawy do Apteki Szpitalnej - loco Magazyn Główny Apteki
(*) - WYPEŁNIA WYKONAWCA
</t>
  </si>
  <si>
    <t>Załącznik nr 2.7 do SWZ</t>
  </si>
  <si>
    <t>Załącznik nr 1 do umowy LA.261.14.7.2025</t>
  </si>
  <si>
    <t>Załącznik nr 2.8 do SWZ</t>
  </si>
  <si>
    <t>Załącznik nr 1 do umowy LA.261.14.8.2025</t>
  </si>
  <si>
    <t xml:space="preserve">1. Wykonawca oświadcza, że oferowany produkt leczniczy w ramach niniejszego zadania posiada ważne dokumenty dopuszczające do obrotu na terenie Rzeczypospolitej Polskiej - zgodnie z obowiązującym prawem. Na etapie realizacji zamówienia kopie przedmiotowych dokumentów oraz charakterystyki produktu leczniczego zostaną przekazane zamawiajacemu niezwłocznie na jego wniosek.
2. Zamawiający wymaga umieszczenia obowiązkowo nazwy proponowanego produktu wraz z kodem EAN (kolumna nr 3).
3. Zamawiający wymaga leku refundowanego stosowanego w programach lekowych/w katalogu chemioterapii w cenach brutto do limitu finansowania zgodnie z aktualnym Obwieszczeniem Ministra Zdrowia w sprawie wykazu refundowanych leków, środków spożywczych specjalnego przeznaczenia żywieniowego oraz wyrobów medycznych
4.Wykonawca oświadcza, że poszczególne dostawy przedmiotu zamówienia realizowane będą w terminie: 1 dzień roboczy od daty złożenia zamówienia za pośrednictwem poczty elektronicznej na adres e-mail: (*)  ........................................
5. Adres e-mail Wykonawcy dedykowany do przyjmowania zgłoszeń reklamacyjnych (*)………………………….
6. Zamawiajacy wymaga dostawy do Apteki Szpitalnej - loco Magazyn Główny Apteki
(*) - WYPEŁNIA WYKONAWCA
</t>
  </si>
  <si>
    <t>Załącznik nr 2.9 do SWZ</t>
  </si>
  <si>
    <t>Załącznik nr 1 do umowy LA.261.14.9.2025</t>
  </si>
  <si>
    <t>Załącznik nr 2.10 do SWZ</t>
  </si>
  <si>
    <t>Załącznik nr 1 do umowy LA.261.14.10.2025</t>
  </si>
  <si>
    <t>1. Wykonawca oświadcza, że oferowany produkt leczniczy w ramach niniejszego zadania posiada ważne dokumenty dopuszczające do obrotu na terenie Rzeczypospolitej Polskiej - zgodnie z obowiązującym prawem. Na etapie realizacji zamówienia kopie przedmiotowych dokumentów oraz charakterystyki produktu leczniczego zostaną przekazane zamawiajacemu niezwłocznie na jego wniosek.
2. Zamawiający wymaga umieszczenia obowiązkowo nazwy proponowanego produktu wraz z kodem EAN (kolumna nr 3).
3. Zamawiający wymaga leku refundowanego stosowanego w programach lekowych/w katalogu chemioterapii w cenach brutto do limitu finansowania zgodnie z aktualnym Obwieszczeniem Ministra Zdrowia w sprawie wykazu refundowanych leków, środków spożywczych specjalnego przeznaczenia żywieniowego oraz wyrobów medycznych
4. Zamawiający w poz.1 i 2 zaznacza, że lek może być stosowany w RDTL
5.Wykonawca oświadcza, że poszczególne dostawy przedmiotu zamówienia realizowane będą w terminie: 1 dzień roboczy od daty złożenia zamówienia za pośrednictwem poczty elektronicznej na adres e-mail: (*)  ........................................
6. Adres e-mail Wykonawcy dedykowany do przyjmowania zgłoszeń reklamacyjnych (*)………………………….
7. Zamawiajacy wymaga dostawy do Apteki Szpitalnej - loco Magazyn Pracowni Cytostatyków
(*) - WYPEŁNIA WYKONAWCA</t>
  </si>
  <si>
    <t>1. Wykonawca oświadcza, że oferowany produkt leczniczy w ramach niniejszego zadania posiada ważne dokumenty dopuszczające do obrotu na terenie Rzeczypospolitej Polskiej - zgodnie z obowiązującym prawem. Na etapie realizacji zamówienia kopie przedmiotowych dokumentów oraz charakterystyki produktu leczniczego zostaną przekazane zamawiajacemu niezwłocznie na jego wniosek.
2. Zamawiający wymaga umieszczenia obowiązkowo nazwy proponowanego produktu wraz z kodem EAN (kolumna nr 3).
3. Zamawiający w poz. od 2 do 11 wymaga leku refundowanego stosowanego w programach lekowych/w katalogu chemioterapii w cenach brutto do limitu finansowania zgodnie z aktualnym Obwieszczeniem Ministra Zdrowia w sprawie wykazu refundowanych leków, środków spożywczych specjalnego przeznaczenia żywieniowego oraz wyrobów medycznych
4. Zamawiający w poz.1, 10 i 11  zaznacza, że lek może być stosowany w RDTL
5.Wykonawca oświadcza, że poszczególne dostawy przedmiotu zamówienia realizowane będą w terminie: 1 dzień roboczy od daty złożenia zamówienia za pośrednictwem poczty elektronicznej na adres e-mail: (*)  ........................................
6. Adres e-mail Wykonawcy dedykowany do przyjmowania zgłoszeń reklamacyjnych (*)………………………….
7. Zamawiajacy wymaga dostawy do Apteki Szpitalnej - loco Magazyn Pracowni Cytostatyków
(*) - WYPEŁNIA WYKONAWCA</t>
  </si>
  <si>
    <r>
      <t>1. Wykonawca oświadcza, że oferowany produkt leczniczy w ramach niniejszego zadania posiada ważne dokumenty dopuszczające do obrotu na terenie Rzeczypospolitej Polskiej - zgodnie z obowiązującym prawem. Na etapie realizacji zamówienia kopie przedmiotowych dokumentów oraz charakterystyki produktu leczniczego zostaną przekazane zamawiajacemu niezwłocznie na jego wniosek.
2. Zamawiający wymaga umieszczenia obowiązkowo nazwy proponowanego produktu wraz z kodem EAN (kolumna nr 3).
3.. Zamawiający wymaga leku refundowanego stosowanego w programach lekowych/w katalogu chemioterapii w cenach brutto do limitu finansowania zgodnie z aktualnym Obwieszczeniem Ministra Zdrowia w sprawie wykazu refundowanych leków, środków spożywczych specjalnego przeznaczenia żywieniowego oraz wyrobów medycznych
4. Zamawiający wymaga w poz. od 1 do 12 zaoferowania produku leczniczego z zarejestrowaną w ChPL stabilnością fizyko-chemiczną po pierwszym otwarciu fiolki min. 28 dni.
5 .Zamawiający wymaga aby w poz. 1 i 2 zaoferowany produkt leczniczy nie zawierał etanolu.
6. Wykonawca zobowiązany jest dostarczać w poz od 1 do 16 leki, które mają udokumentowaną przez producenta gęstość substancji leczniczej</t>
    </r>
    <r>
      <rPr>
        <i/>
        <sz val="10"/>
        <rFont val="Calibri"/>
        <family val="2"/>
        <charset val="238"/>
        <scheme val="minor"/>
      </rPr>
      <t xml:space="preserve">.
</t>
    </r>
    <r>
      <rPr>
        <sz val="10"/>
        <rFont val="Calibri"/>
        <family val="2"/>
        <charset val="238"/>
        <scheme val="minor"/>
      </rPr>
      <t xml:space="preserve">7. Wykonawca zaoferuje poz. 1 do 2, 4 do 5, 6 do 8, 9 do 10, 11 do 12 , 17 do 18 wyłącznie produkty lecznicze tego samego producenta.
8.Wykonawca oświadcza, że poszczególne dostawy przedmiotu zamówienia realizowane będą w terminie: 1 dzień roboczy od daty złożenia zamówienia za pośrednictwem poczty elektronicznej na adres e-mail: (*)  ........................................
9. Adres e-mail Wykonawcy dedykowany do przyjmowania zgłoszeń reklamacyjnych (*)………………………….
10. Zamawiajacy wymaga dostawy do Apteki Szpitalnej - loco Magazyn Pracowni Cytostatyków
(*) - WYPEŁNIA WYKONAWCA
</t>
    </r>
  </si>
  <si>
    <t>Załącznik nr 2.11 do SWZ</t>
  </si>
  <si>
    <t>Załącznik nr 1 do umowy LA.261.14.11.2025</t>
  </si>
  <si>
    <t>Załącznik nr 2.12 do SWZ</t>
  </si>
  <si>
    <t>Załącznik nr 1 do umowy LA.261.14.12.2025</t>
  </si>
  <si>
    <r>
      <t>1. Wykonawca oświadcza, że oferowany produkt leczniczy w ramach niniejszego zadania posiada ważne dokumenty dopuszczające do obrotu na terenie Rzeczypospolitej Polskiej - zgodnie z obowiązującym prawem. Na etapie realizacji zamówienia kopie przedmiotowych dokumentów oraz charakterystyki produktu leczniczego zostaną przekazane zamawiajacemu niezwłocznie na jego wniosek.
2. Zamawiający wymaga umieszczenia obowiązkowo nazwy proponowanego produktu wraz z kodem EAN (kolumna nr 3).
3.. Zamawiający wymaga leku refundowanego stosowanego w programach lekowych/w katalogu chemioterapii w cenach brutto do limitu finansowania zgodnie z aktualnym Obwieszczeniem Ministra Zdrowia w sprawie wykazu refundowanych leków, środków spożywczych specjalnego przeznaczenia żywieniowego oraz wyrobów medycznych
4.Wykonawca w poz.6 i 7 zaoferuje wyłącznie produkty lecznicze tego samego producenta.
5. Wykonawca zobowiązany jest w poz.1, 2, 3 i 4 dostarczać leki, które mają udokumentowaną przez producenta gęstość substancji leczniczej</t>
    </r>
    <r>
      <rPr>
        <i/>
        <sz val="10"/>
        <rFont val="Calibri"/>
        <family val="2"/>
        <charset val="238"/>
        <scheme val="minor"/>
      </rPr>
      <t xml:space="preserve">.
</t>
    </r>
    <r>
      <rPr>
        <sz val="10"/>
        <rFont val="Calibri"/>
        <family val="2"/>
        <charset val="238"/>
        <scheme val="minor"/>
      </rPr>
      <t>6. Wykonawca w poz.1, 2, 3 i 4 zaoferuje wyłącznie produkty lecznicze tego samego producenta.
7.Wykonawca oświadcza, że poszczególne dostawy przedmiotu zamówienia realizowane będą w terminie: 1 dzień roboczy od daty złożenia zamówienia za pośrednictwem poczty elektronicznej na adres e-mail: (*)  ........................................
8. Adres e-mail Wykonawcy dedykowany do przyjmowania zgłoszeń reklamacyjnych (*)………………………….
9. Zamawiajacy wymaga dostawy do Apteki Szpitalnej - loco Magazyn Pracowni Cytostatyków
(*) - WYPEŁNIA WYKONAWCA</t>
    </r>
  </si>
  <si>
    <t xml:space="preserve">1. Wykonawca oświadcza, że oferowany produkt leczniczy w ramach niniejszego zadania posiada ważne dokumenty dopuszczające do obrotu na terenie Rzeczypospolitej Polskiej - zgodnie z obowiązującym prawem. Na etapie realizacji zamówienia kopie przedmiotowych dokumentów oraz charakterystyki produktu leczniczego zostaną przekazane zamawiajacemu niezwłocznie na jego wniosek.
2. Zamawiający wymaga umieszczenia obowiązkowo nazwy proponowanego produktu wraz z kodem EAN (kolumna nr 3).
3. Zamawiający wymaga leku refundowanego stosowanego w programach lekowych/w katalogu chemioterapii w cenach brutto do limitu finansowania zgodnie z aktualnym Obwieszczeniem Ministra Zdrowia w sprawie wykazu refundowanych leków, środków spożywczych specjalnego przeznaczenia żywieniowego oraz wyrobów medycznych
4.Wykonawca oświadcza, że poszczególne dostawy przedmiotu zamówienia realizowane będą w terminie: 1 dzień roboczy od daty złożenia zamówienia za pośrednictwem poczty elektronicznej na adres e-mail: (*)  ........................................
5. Adres e-mail Wykonawcy dedykowany do przyjmowania zgłoszeń reklamacyjnych (*)………………………….
6. Zamawiajacy wymaga dostawy do Apteki Szpitalnej - loco Magazyn Główny Apteki
(*) - WYPEŁNIA WYKONAWCA
</t>
  </si>
  <si>
    <t>Załącznik nr 2.13 do SWZ</t>
  </si>
  <si>
    <t>Załącznik nr 1 do umowy LA.261.14.13.2025</t>
  </si>
  <si>
    <t xml:space="preserve">1. Wykonawca oświadcza, że oferowany produkt leczniczy w ramach niniejszego zadania posiada ważne dokumenty dopuszczające do obrotu na terenie Rzeczypospolitej Polskiej - zgodnie z obowiązującym prawem.Na etapie realizacji zamówienia kopie przedmiotowych dokumentów oraz charakterystyki produktu leczniczego zostaną przekazane zamawiajacemu niezwłocznie na jego wniosek.
2. Zamawiający wymaga umieszczenia obowiązkowo nazwy proponowanego produktu wraz z kodem EAN (kolumna nr 3).
3.. Zamawiający wymaga leku refundowanego stosowanego w programach lekowych/w katalogu chemioterapii w cenach brutto do limitu finansowania zgodnie z aktualnym Obwieszczeniem Ministra Zdrowia w sprawie wykazu refundowanych leków, środków spożywczych specjalnego przeznaczenia żywieniowego oraz wyrobów medycznych
4.Wykonawca oświadcza, że poszczególne dostawy przedmiotu zamówienia realizowane będą w terminie: 1 dzień roboczy od daty złożenia zamówienia za pośrednictwem poczty elektronicznej na adres e-mail: (*)  ........................................
5. Adres e-mail Wykonawcy dedykowany do przyjmowania zgłoszeń reklamacyjnych (*)………………………….
6. Zamawiajacy wymaga dostawy do Apteki Szpitalnej - loco Magazyn Główny Apteki
(*) - WYPEŁNIA WYKONAWCA
</t>
  </si>
  <si>
    <t>Załącznik nr 2.14 do SWZ</t>
  </si>
  <si>
    <t>Załącznik nr 1 do umowy LA.261.14.14.2025</t>
  </si>
  <si>
    <t xml:space="preserve">1. Wykonawca oświadcza, że oferowany produkt leczniczy w ramach niniejszego zadania posiada ważne dokumenty dopuszczające do obrotu na terenie Rzeczypospolitej Polskiej - zgodnie z obowiązującym prawem. Na etapie realizacji zamówienia kopie przedmiotowych dokumentów oraz charakterystyki produktu leczniczego zostaną przekazane zamawiajacemu niezwłocznie na jego wniosek.
2. Zamawiający wymaga umieszczenia obowiązkowo nazwy proponowanego produktu wraz z kodem EAN (kolumna nr 3).
3.. Zamawiający wymaga leku refundowanego stosowanego w programach lekowych/w katalogu chemioterapii w cenach brutto do limitu finansowania zgodnie z aktualnym Obwieszczeniem Ministra Zdrowia w sprawie wykazu refundowanych leków, środków spożywczych specjalnego przeznaczenia żywieniowego oraz wyrobów 
4.Wykonawca oświadcza, że poszczególne dostawy przedmiotu zamówienia realizowane będą w terminie: 1 dzień roboczy od daty złożenia zamówienia za pośrednictwem poczty elektronicznej na adres e-mail: (*)  ........................................
5. Adres e-mail Wykonawcy dedykowany do przyjmowania zgłoszeń reklamacyjnych (*)………………………….
6. Zamawiajacy wymaga dostawy do Apteki Szpitalnej - loco Magazyn Główny Apteki
(*) - WYPEŁNIA WYKONAWCA
</t>
  </si>
  <si>
    <t>Załącznik nr 1 do umowy LA.261.14.15.2025</t>
  </si>
  <si>
    <t>1. Wykonawca oświadcza, że oferowany produkt leczniczy w ramach niniejszego zadania posiada ważne dokumenty dopuszczające do obrotu na terenie Rzeczypospolitej Polskiej - zgodnie z obowiązującym prawem. Na etapie realizacji zamówienia kopie przedmiotowych dokumentów oraz charakterystyki produktu leczniczego zostaną przekazane zamawiajacemu niezwłocznie na jego wniosek.
2. Zamawiający wymaga umieszczenia obowiązkowo nazwy proponowanego produktu wraz z kodem EAN (kolumna nr 3).
3. Zamawiający wymaga leku refundowanego stosowanego w programach lekowych/w katalogu chemioterapii w cenach brutto do limitu finansowania zgodnie z aktualnym Obwieszczeniem Ministra Zdrowia w sprawie wykazu refundowanych leków, środków spożywczych specjalnego przeznaczenia żywieniowego oraz wyrobów medycznych
4.Wykonawca oświadcza, że poszczególne dostawy przedmiotu zamówienia realizowane będą w terminie: 1 dzień roboczy od daty złożenia zamówienia za pośrednictwem poczty elektronicznej na adres e-mail: (*)  ........................................
5. Adres e-mail Wykonawcy dedykowany do przyjmowania zgłoszeń reklamacyjnych (*)………………………….
6. Zamawiajacy wymaga dostawy do Apteki Szpitalnej - loco Magazyn Pracowni Cytostatyków
(*) - WYPEŁNIA WYKONAWCA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</si>
</sst>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     &quot;;#,##0.00&quot;      &quot;;&quot;-&quot;#&quot;      &quot;;@&quot; &quot;"/>
  </numFmts>
  <fonts count="3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CC0000"/>
      <name val="Calibri"/>
      <family val="2"/>
      <charset val="238"/>
      <scheme val="minor"/>
    </font>
    <font>
      <sz val="10"/>
      <color rgb="FF000000"/>
      <name val="Liberation Sans"/>
      <family val="2"/>
      <charset val="238"/>
    </font>
    <font>
      <sz val="11"/>
      <color theme="1"/>
      <name val="Arial CE1"/>
      <charset val="238"/>
    </font>
    <font>
      <sz val="11"/>
      <color rgb="FF000000"/>
      <name val="Czcionka tekstu podstawowego"/>
      <charset val="238"/>
    </font>
    <font>
      <i/>
      <sz val="11"/>
      <color rgb="FF808080"/>
      <name val="Calibri"/>
      <family val="2"/>
      <charset val="238"/>
      <scheme val="minor"/>
    </font>
    <font>
      <sz val="11"/>
      <color rgb="FF006600"/>
      <name val="Calibri"/>
      <family val="2"/>
      <charset val="238"/>
      <scheme val="minor"/>
    </font>
    <font>
      <b/>
      <sz val="24"/>
      <color rgb="FF000000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u/>
      <sz val="11"/>
      <color rgb="FF0000EE"/>
      <name val="Calibri"/>
      <family val="2"/>
      <charset val="238"/>
      <scheme val="minor"/>
    </font>
    <font>
      <sz val="11"/>
      <color rgb="FF996600"/>
      <name val="Calibri"/>
      <family val="2"/>
      <charset val="238"/>
      <scheme val="minor"/>
    </font>
    <font>
      <sz val="11"/>
      <color theme="1"/>
      <name val="Arial CE"/>
      <charset val="238"/>
    </font>
    <font>
      <sz val="11"/>
      <color rgb="FF333333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  <font>
      <b/>
      <sz val="10"/>
      <color rgb="FFFF4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C9211E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trike/>
      <sz val="10"/>
      <color rgb="FF000000"/>
      <name val="Calibri"/>
      <family val="2"/>
      <charset val="238"/>
      <scheme val="minor"/>
    </font>
    <font>
      <b/>
      <strike/>
      <sz val="10"/>
      <color rgb="FF000000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b/>
      <strike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2"/>
        <bgColor rgb="FFF2F2F2"/>
      </patternFill>
    </fill>
    <fill>
      <patternFill patternType="solid">
        <fgColor rgb="FFF2F2F2"/>
        <bgColor rgb="FFF2F2F2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81D41A"/>
      </patternFill>
    </fill>
    <fill>
      <patternFill patternType="solid">
        <fgColor theme="0"/>
        <bgColor indexed="64"/>
      </patternFill>
    </fill>
    <fill>
      <patternFill patternType="solid">
        <fgColor theme="2"/>
        <bgColor rgb="FF81D41A"/>
      </patternFill>
    </fill>
  </fills>
  <borders count="1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3">
    <xf numFmtId="0" fontId="0" fillId="0" borderId="0"/>
    <xf numFmtId="0" fontId="2" fillId="0" borderId="0" applyNumberFormat="0" applyFill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0" borderId="0" applyNumberFormat="0" applyBorder="0" applyProtection="0"/>
    <xf numFmtId="0" fontId="3" fillId="6" borderId="0" applyNumberFormat="0" applyBorder="0" applyProtection="0"/>
    <xf numFmtId="0" fontId="6" fillId="0" borderId="0" applyNumberFormat="0" applyBorder="0" applyProtection="0"/>
    <xf numFmtId="164" fontId="7" fillId="0" borderId="0" applyBorder="0" applyProtection="0"/>
    <xf numFmtId="0" fontId="8" fillId="0" borderId="0" applyNumberFormat="0" applyFill="0" applyBorder="0" applyProtection="0"/>
    <xf numFmtId="0" fontId="9" fillId="7" borderId="0" applyNumberFormat="0" applyBorder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0" applyNumberFormat="0" applyFill="0" applyBorder="0" applyProtection="0"/>
    <xf numFmtId="0" fontId="14" fillId="8" borderId="0" applyNumberFormat="0" applyBorder="0" applyProtection="0"/>
    <xf numFmtId="0" fontId="15" fillId="0" borderId="0" applyNumberFormat="0" applyBorder="0" applyProtection="0"/>
    <xf numFmtId="0" fontId="16" fillId="8" borderId="1" applyNumberFormat="0" applyProtection="0"/>
    <xf numFmtId="0" fontId="17" fillId="0" borderId="0" applyNumberFormat="0" applyFill="0" applyBorder="0" applyProtection="0"/>
    <xf numFmtId="0" fontId="1" fillId="0" borderId="0" applyNumberFormat="0" applyFont="0" applyFill="0" applyBorder="0" applyProtection="0"/>
    <xf numFmtId="0" fontId="1" fillId="0" borderId="0" applyNumberFormat="0" applyFont="0" applyFill="0" applyBorder="0" applyProtection="0"/>
    <xf numFmtId="0" fontId="4" fillId="0" borderId="0" applyNumberFormat="0" applyFill="0" applyBorder="0" applyProtection="0"/>
  </cellStyleXfs>
  <cellXfs count="167">
    <xf numFmtId="0" fontId="0" fillId="0" borderId="0" xfId="0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19" fillId="0" borderId="0" xfId="0" applyFont="1"/>
    <xf numFmtId="0" fontId="21" fillId="0" borderId="0" xfId="0" applyFont="1"/>
    <xf numFmtId="0" fontId="19" fillId="0" borderId="0" xfId="0" applyFont="1" applyAlignment="1">
      <alignment vertical="center" wrapText="1"/>
    </xf>
    <xf numFmtId="0" fontId="21" fillId="0" borderId="0" xfId="0" applyFont="1"/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wrapText="1"/>
    </xf>
    <xf numFmtId="0" fontId="21" fillId="0" borderId="0" xfId="0" applyFont="1" applyAlignment="1">
      <alignment vertical="center"/>
    </xf>
    <xf numFmtId="0" fontId="21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right" vertical="center"/>
    </xf>
    <xf numFmtId="0" fontId="21" fillId="0" borderId="2" xfId="17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4" fontId="19" fillId="0" borderId="2" xfId="0" applyNumberFormat="1" applyFont="1" applyBorder="1" applyAlignment="1">
      <alignment vertical="center"/>
    </xf>
    <xf numFmtId="0" fontId="20" fillId="0" borderId="0" xfId="0" applyFont="1"/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/>
    </xf>
    <xf numFmtId="4" fontId="21" fillId="0" borderId="0" xfId="0" applyNumberFormat="1" applyFont="1" applyAlignment="1">
      <alignment horizontal="right" vertical="center"/>
    </xf>
    <xf numFmtId="0" fontId="22" fillId="0" borderId="0" xfId="0" applyFont="1" applyAlignment="1">
      <alignment vertical="center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vertical="center"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4" fontId="21" fillId="0" borderId="0" xfId="0" applyNumberFormat="1" applyFont="1" applyAlignment="1">
      <alignment horizontal="center"/>
    </xf>
    <xf numFmtId="3" fontId="21" fillId="0" borderId="0" xfId="0" applyNumberFormat="1" applyFont="1" applyAlignment="1">
      <alignment horizontal="center"/>
    </xf>
    <xf numFmtId="0" fontId="19" fillId="0" borderId="2" xfId="0" applyFont="1" applyBorder="1" applyAlignment="1">
      <alignment vertical="center"/>
    </xf>
    <xf numFmtId="0" fontId="21" fillId="0" borderId="0" xfId="0" applyFont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/>
    </xf>
    <xf numFmtId="0" fontId="21" fillId="0" borderId="2" xfId="8" applyFont="1" applyBorder="1" applyAlignment="1" applyProtection="1">
      <alignment horizontal="left" vertical="center"/>
    </xf>
    <xf numFmtId="0" fontId="21" fillId="0" borderId="2" xfId="8" applyFont="1" applyBorder="1" applyAlignment="1" applyProtection="1">
      <alignment horizontal="center" vertical="center"/>
    </xf>
    <xf numFmtId="0" fontId="21" fillId="0" borderId="2" xfId="8" applyFont="1" applyBorder="1" applyAlignment="1" applyProtection="1">
      <alignment horizontal="center" vertic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right" vertical="center"/>
    </xf>
    <xf numFmtId="0" fontId="24" fillId="0" borderId="0" xfId="0" applyFont="1"/>
    <xf numFmtId="0" fontId="24" fillId="0" borderId="0" xfId="0" applyFont="1" applyAlignment="1">
      <alignment vertical="center" wrapText="1"/>
    </xf>
    <xf numFmtId="0" fontId="24" fillId="0" borderId="0" xfId="0" applyFont="1" applyAlignment="1">
      <alignment vertical="top" wrapText="1"/>
    </xf>
    <xf numFmtId="0" fontId="21" fillId="0" borderId="3" xfId="0" applyFont="1" applyBorder="1" applyAlignment="1">
      <alignment horizontal="center" vertical="center" wrapText="1"/>
    </xf>
    <xf numFmtId="4" fontId="21" fillId="0" borderId="2" xfId="0" applyNumberFormat="1" applyFont="1" applyBorder="1" applyAlignment="1">
      <alignment horizontal="center" vertical="center" wrapText="1"/>
    </xf>
    <xf numFmtId="4" fontId="21" fillId="0" borderId="2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5" fillId="0" borderId="0" xfId="0" applyFont="1"/>
    <xf numFmtId="0" fontId="26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/>
    </xf>
    <xf numFmtId="4" fontId="26" fillId="0" borderId="0" xfId="0" applyNumberFormat="1" applyFont="1" applyAlignment="1">
      <alignment horizontal="right" vertical="center"/>
    </xf>
    <xf numFmtId="0" fontId="21" fillId="0" borderId="2" xfId="8" applyFont="1" applyBorder="1" applyAlignment="1" applyProtection="1">
      <alignment vertical="center"/>
    </xf>
    <xf numFmtId="0" fontId="21" fillId="0" borderId="2" xfId="0" applyFont="1" applyBorder="1" applyAlignment="1">
      <alignment vertical="center"/>
    </xf>
    <xf numFmtId="0" fontId="21" fillId="0" borderId="2" xfId="0" applyFont="1" applyBorder="1" applyAlignment="1">
      <alignment horizontal="left" vertical="center" wrapText="1"/>
    </xf>
    <xf numFmtId="0" fontId="23" fillId="0" borderId="0" xfId="17" applyFont="1" applyAlignment="1">
      <alignment vertical="center"/>
    </xf>
    <xf numFmtId="0" fontId="21" fillId="0" borderId="0" xfId="17" applyFont="1"/>
    <xf numFmtId="0" fontId="21" fillId="0" borderId="0" xfId="17" applyFont="1" applyAlignment="1">
      <alignment vertical="center"/>
    </xf>
    <xf numFmtId="0" fontId="19" fillId="0" borderId="0" xfId="0" applyFont="1" applyAlignment="1">
      <alignment horizontal="right" vertical="center"/>
    </xf>
    <xf numFmtId="0" fontId="19" fillId="0" borderId="2" xfId="0" applyFont="1" applyBorder="1" applyAlignment="1">
      <alignment wrapText="1"/>
    </xf>
    <xf numFmtId="3" fontId="21" fillId="0" borderId="2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wrapText="1"/>
    </xf>
    <xf numFmtId="0" fontId="21" fillId="0" borderId="0" xfId="0" applyFont="1" applyAlignment="1">
      <alignment horizontal="left" vertical="top" wrapText="1"/>
    </xf>
    <xf numFmtId="4" fontId="21" fillId="0" borderId="2" xfId="0" applyNumberFormat="1" applyFont="1" applyBorder="1" applyAlignment="1">
      <alignment horizontal="left" vertical="center"/>
    </xf>
    <xf numFmtId="0" fontId="20" fillId="9" borderId="2" xfId="0" applyFont="1" applyFill="1" applyBorder="1" applyAlignment="1">
      <alignment horizontal="center" vertical="center"/>
    </xf>
    <xf numFmtId="0" fontId="20" fillId="10" borderId="2" xfId="0" applyFont="1" applyFill="1" applyBorder="1" applyAlignment="1">
      <alignment horizontal="center" vertical="center" wrapText="1"/>
    </xf>
    <xf numFmtId="0" fontId="20" fillId="10" borderId="2" xfId="0" applyFont="1" applyFill="1" applyBorder="1" applyAlignment="1">
      <alignment horizontal="center" vertical="center"/>
    </xf>
    <xf numFmtId="0" fontId="20" fillId="9" borderId="4" xfId="0" applyFont="1" applyFill="1" applyBorder="1" applyAlignment="1">
      <alignment horizontal="center" vertical="center"/>
    </xf>
    <xf numFmtId="0" fontId="20" fillId="10" borderId="4" xfId="0" applyFont="1" applyFill="1" applyBorder="1" applyAlignment="1">
      <alignment horizontal="center" vertical="center"/>
    </xf>
    <xf numFmtId="0" fontId="19" fillId="12" borderId="2" xfId="0" applyFont="1" applyFill="1" applyBorder="1" applyAlignment="1">
      <alignment horizontal="center" vertical="center"/>
    </xf>
    <xf numFmtId="0" fontId="20" fillId="12" borderId="2" xfId="0" applyFont="1" applyFill="1" applyBorder="1" applyAlignment="1">
      <alignment horizontal="center" vertical="center"/>
    </xf>
    <xf numFmtId="4" fontId="19" fillId="10" borderId="4" xfId="0" applyNumberFormat="1" applyFont="1" applyFill="1" applyBorder="1" applyAlignment="1">
      <alignment horizontal="center" vertical="center"/>
    </xf>
    <xf numFmtId="4" fontId="19" fillId="0" borderId="4" xfId="0" applyNumberFormat="1" applyFont="1" applyBorder="1" applyAlignment="1">
      <alignment horizontal="right" vertical="center"/>
    </xf>
    <xf numFmtId="10" fontId="19" fillId="10" borderId="2" xfId="0" applyNumberFormat="1" applyFont="1" applyFill="1" applyBorder="1" applyAlignment="1">
      <alignment horizontal="right" vertical="center"/>
    </xf>
    <xf numFmtId="0" fontId="21" fillId="0" borderId="4" xfId="17" applyFont="1" applyBorder="1" applyAlignment="1">
      <alignment horizontal="center" vertical="center" wrapText="1"/>
    </xf>
    <xf numFmtId="0" fontId="20" fillId="12" borderId="4" xfId="0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4" fontId="20" fillId="0" borderId="9" xfId="0" applyNumberFormat="1" applyFont="1" applyBorder="1" applyAlignment="1">
      <alignment vertical="center"/>
    </xf>
    <xf numFmtId="4" fontId="19" fillId="0" borderId="5" xfId="0" applyNumberFormat="1" applyFont="1" applyBorder="1" applyAlignment="1">
      <alignment vertical="center"/>
    </xf>
    <xf numFmtId="0" fontId="20" fillId="11" borderId="2" xfId="0" applyFont="1" applyFill="1" applyBorder="1" applyAlignment="1">
      <alignment horizontal="center" vertical="center"/>
    </xf>
    <xf numFmtId="0" fontId="20" fillId="11" borderId="2" xfId="17" applyFont="1" applyFill="1" applyBorder="1" applyAlignment="1">
      <alignment horizontal="left" vertical="center" wrapText="1"/>
    </xf>
    <xf numFmtId="4" fontId="19" fillId="10" borderId="10" xfId="0" applyNumberFormat="1" applyFont="1" applyFill="1" applyBorder="1" applyAlignment="1">
      <alignment horizontal="center" vertical="center"/>
    </xf>
    <xf numFmtId="4" fontId="19" fillId="0" borderId="10" xfId="0" applyNumberFormat="1" applyFont="1" applyBorder="1" applyAlignment="1">
      <alignment horizontal="right" vertical="center"/>
    </xf>
    <xf numFmtId="10" fontId="19" fillId="10" borderId="10" xfId="0" applyNumberFormat="1" applyFont="1" applyFill="1" applyBorder="1" applyAlignment="1">
      <alignment horizontal="right" vertical="center"/>
    </xf>
    <xf numFmtId="4" fontId="19" fillId="0" borderId="12" xfId="0" applyNumberFormat="1" applyFont="1" applyBorder="1" applyAlignment="1">
      <alignment horizontal="right" vertical="center"/>
    </xf>
    <xf numFmtId="4" fontId="20" fillId="0" borderId="5" xfId="0" applyNumberFormat="1" applyFont="1" applyBorder="1" applyAlignment="1">
      <alignment vertical="center"/>
    </xf>
    <xf numFmtId="0" fontId="21" fillId="0" borderId="4" xfId="0" applyFont="1" applyBorder="1" applyAlignment="1">
      <alignment horizontal="center" vertical="center" wrapText="1"/>
    </xf>
    <xf numFmtId="0" fontId="20" fillId="12" borderId="13" xfId="0" applyFont="1" applyFill="1" applyBorder="1" applyAlignment="1">
      <alignment horizontal="center" vertical="center"/>
    </xf>
    <xf numFmtId="4" fontId="19" fillId="10" borderId="12" xfId="0" applyNumberFormat="1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4" fontId="19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0" fillId="11" borderId="2" xfId="0" applyFont="1" applyFill="1" applyBorder="1" applyAlignment="1">
      <alignment horizontal="left" vertical="center" wrapText="1"/>
    </xf>
    <xf numFmtId="0" fontId="19" fillId="11" borderId="2" xfId="0" applyFont="1" applyFill="1" applyBorder="1" applyAlignment="1">
      <alignment horizontal="center" vertical="center" wrapText="1"/>
    </xf>
    <xf numFmtId="0" fontId="20" fillId="11" borderId="2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top" wrapText="1"/>
    </xf>
    <xf numFmtId="0" fontId="21" fillId="13" borderId="2" xfId="0" applyFont="1" applyFill="1" applyBorder="1" applyAlignment="1">
      <alignment horizontal="center" vertical="center" wrapText="1"/>
    </xf>
    <xf numFmtId="0" fontId="20" fillId="12" borderId="15" xfId="0" applyFont="1" applyFill="1" applyBorder="1" applyAlignment="1">
      <alignment horizontal="right" vertical="center"/>
    </xf>
    <xf numFmtId="0" fontId="20" fillId="12" borderId="11" xfId="0" applyFont="1" applyFill="1" applyBorder="1" applyAlignment="1">
      <alignment horizontal="right" vertical="center"/>
    </xf>
    <xf numFmtId="0" fontId="21" fillId="0" borderId="4" xfId="8" applyFont="1" applyBorder="1" applyAlignment="1" applyProtection="1">
      <alignment horizontal="center" vertical="center" wrapText="1"/>
    </xf>
    <xf numFmtId="3" fontId="20" fillId="12" borderId="4" xfId="8" applyNumberFormat="1" applyFont="1" applyFill="1" applyBorder="1" applyAlignment="1" applyProtection="1">
      <alignment horizontal="center" vertical="center" wrapText="1"/>
    </xf>
    <xf numFmtId="0" fontId="19" fillId="0" borderId="3" xfId="8" applyFont="1" applyBorder="1" applyAlignment="1" applyProtection="1">
      <alignment horizontal="left" vertical="center" wrapText="1"/>
    </xf>
    <xf numFmtId="0" fontId="21" fillId="0" borderId="15" xfId="8" applyFont="1" applyBorder="1" applyAlignment="1" applyProtection="1">
      <alignment horizontal="left" vertical="center" wrapText="1"/>
    </xf>
    <xf numFmtId="0" fontId="20" fillId="11" borderId="10" xfId="8" applyFont="1" applyFill="1" applyBorder="1" applyAlignment="1" applyProtection="1">
      <alignment horizontal="left" vertical="center" wrapText="1"/>
    </xf>
    <xf numFmtId="0" fontId="20" fillId="11" borderId="2" xfId="8" applyFont="1" applyFill="1" applyBorder="1" applyAlignment="1" applyProtection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3" fontId="20" fillId="12" borderId="2" xfId="8" applyNumberFormat="1" applyFont="1" applyFill="1" applyBorder="1" applyAlignment="1" applyProtection="1">
      <alignment horizontal="center" vertical="center" wrapText="1"/>
    </xf>
    <xf numFmtId="0" fontId="25" fillId="11" borderId="2" xfId="8" applyFont="1" applyFill="1" applyBorder="1" applyAlignment="1" applyProtection="1">
      <alignment horizontal="center" vertical="center" wrapText="1"/>
    </xf>
    <xf numFmtId="3" fontId="20" fillId="12" borderId="2" xfId="17" applyNumberFormat="1" applyFont="1" applyFill="1" applyBorder="1" applyAlignment="1">
      <alignment horizontal="center" vertical="center" wrapText="1"/>
    </xf>
    <xf numFmtId="3" fontId="20" fillId="12" borderId="4" xfId="17" applyNumberFormat="1" applyFont="1" applyFill="1" applyBorder="1" applyAlignment="1">
      <alignment horizontal="center" vertical="center" wrapText="1"/>
    </xf>
    <xf numFmtId="0" fontId="21" fillId="0" borderId="4" xfId="0" applyFont="1" applyBorder="1" applyAlignment="1">
      <alignment vertical="center" wrapText="1"/>
    </xf>
    <xf numFmtId="0" fontId="20" fillId="12" borderId="2" xfId="0" applyFont="1" applyFill="1" applyBorder="1" applyAlignment="1">
      <alignment horizontal="right" vertical="center"/>
    </xf>
    <xf numFmtId="0" fontId="20" fillId="12" borderId="4" xfId="0" applyFont="1" applyFill="1" applyBorder="1" applyAlignment="1">
      <alignment horizontal="right" vertical="center"/>
    </xf>
    <xf numFmtId="0" fontId="22" fillId="0" borderId="0" xfId="0" applyFont="1"/>
    <xf numFmtId="0" fontId="19" fillId="0" borderId="4" xfId="0" applyFont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9" borderId="10" xfId="0" applyFont="1" applyFill="1" applyBorder="1" applyAlignment="1">
      <alignment horizontal="center" vertical="center"/>
    </xf>
    <xf numFmtId="0" fontId="20" fillId="10" borderId="10" xfId="0" applyFont="1" applyFill="1" applyBorder="1" applyAlignment="1">
      <alignment horizontal="center" vertical="center"/>
    </xf>
    <xf numFmtId="0" fontId="21" fillId="0" borderId="10" xfId="0" applyFont="1" applyBorder="1" applyAlignment="1">
      <alignment vertical="center"/>
    </xf>
    <xf numFmtId="0" fontId="19" fillId="0" borderId="10" xfId="0" applyFont="1" applyBorder="1" applyAlignment="1">
      <alignment horizontal="left" vertical="center" wrapText="1"/>
    </xf>
    <xf numFmtId="4" fontId="20" fillId="0" borderId="9" xfId="0" applyNumberFormat="1" applyFont="1" applyBorder="1" applyAlignment="1">
      <alignment horizontal="right" vertical="center"/>
    </xf>
    <xf numFmtId="0" fontId="20" fillId="12" borderId="10" xfId="0" applyFont="1" applyFill="1" applyBorder="1" applyAlignment="1">
      <alignment horizontal="right" vertical="center"/>
    </xf>
    <xf numFmtId="0" fontId="20" fillId="12" borderId="12" xfId="0" applyFont="1" applyFill="1" applyBorder="1" applyAlignment="1">
      <alignment horizontal="right" vertical="center"/>
    </xf>
    <xf numFmtId="0" fontId="21" fillId="11" borderId="10" xfId="0" applyFont="1" applyFill="1" applyBorder="1" applyAlignment="1">
      <alignment horizontal="left" vertical="center" wrapText="1"/>
    </xf>
    <xf numFmtId="0" fontId="19" fillId="11" borderId="10" xfId="0" applyFont="1" applyFill="1" applyBorder="1" applyAlignment="1">
      <alignment horizontal="left" vertical="center" wrapText="1"/>
    </xf>
    <xf numFmtId="0" fontId="21" fillId="11" borderId="2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3" fillId="11" borderId="2" xfId="17" applyFont="1" applyFill="1" applyBorder="1" applyAlignment="1">
      <alignment horizontal="left" vertical="center" wrapText="1"/>
    </xf>
    <xf numFmtId="0" fontId="21" fillId="0" borderId="2" xfId="8" applyFont="1" applyBorder="1" applyAlignment="1" applyProtection="1">
      <alignment horizontal="left" vertical="top" wrapText="1"/>
    </xf>
    <xf numFmtId="0" fontId="19" fillId="0" borderId="2" xfId="0" applyFont="1" applyBorder="1" applyAlignment="1">
      <alignment horizontal="left" vertical="top" wrapText="1"/>
    </xf>
    <xf numFmtId="0" fontId="21" fillId="0" borderId="2" xfId="17" applyFont="1" applyBorder="1" applyAlignment="1">
      <alignment horizontal="left" vertical="top" wrapText="1"/>
    </xf>
    <xf numFmtId="4" fontId="20" fillId="0" borderId="5" xfId="0" applyNumberFormat="1" applyFont="1" applyBorder="1" applyAlignment="1">
      <alignment horizontal="right" vertical="center"/>
    </xf>
    <xf numFmtId="0" fontId="21" fillId="0" borderId="2" xfId="8" applyFont="1" applyBorder="1" applyAlignment="1" applyProtection="1">
      <alignment horizontal="left" vertical="top"/>
    </xf>
    <xf numFmtId="0" fontId="21" fillId="0" borderId="2" xfId="0" applyFont="1" applyBorder="1" applyAlignment="1">
      <alignment horizontal="left" vertical="top" wrapText="1"/>
    </xf>
    <xf numFmtId="9" fontId="21" fillId="0" borderId="2" xfId="0" applyNumberFormat="1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21" fillId="0" borderId="2" xfId="0" applyFont="1" applyBorder="1" applyAlignment="1">
      <alignment horizontal="left" vertical="top"/>
    </xf>
    <xf numFmtId="4" fontId="21" fillId="0" borderId="2" xfId="0" applyNumberFormat="1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3" fontId="20" fillId="12" borderId="2" xfId="0" applyNumberFormat="1" applyFont="1" applyFill="1" applyBorder="1" applyAlignment="1">
      <alignment horizontal="right" vertical="center" wrapText="1"/>
    </xf>
    <xf numFmtId="0" fontId="19" fillId="12" borderId="2" xfId="0" applyFont="1" applyFill="1" applyBorder="1" applyAlignment="1">
      <alignment horizontal="right" vertical="center"/>
    </xf>
    <xf numFmtId="3" fontId="20" fillId="12" borderId="4" xfId="0" applyNumberFormat="1" applyFont="1" applyFill="1" applyBorder="1" applyAlignment="1">
      <alignment horizontal="right" vertical="center" wrapText="1"/>
    </xf>
    <xf numFmtId="0" fontId="23" fillId="11" borderId="2" xfId="0" applyFont="1" applyFill="1" applyBorder="1" applyAlignment="1">
      <alignment horizontal="center" vertical="center"/>
    </xf>
    <xf numFmtId="0" fontId="23" fillId="11" borderId="2" xfId="0" applyFont="1" applyFill="1" applyBorder="1" applyAlignment="1">
      <alignment horizontal="center" vertical="center" wrapText="1"/>
    </xf>
    <xf numFmtId="0" fontId="23" fillId="11" borderId="2" xfId="0" applyFont="1" applyFill="1" applyBorder="1" applyAlignment="1">
      <alignment horizontal="left" vertical="top"/>
    </xf>
    <xf numFmtId="0" fontId="23" fillId="11" borderId="2" xfId="0" applyFont="1" applyFill="1" applyBorder="1" applyAlignment="1">
      <alignment horizontal="left" vertical="top" wrapText="1"/>
    </xf>
    <xf numFmtId="3" fontId="21" fillId="0" borderId="4" xfId="0" applyNumberFormat="1" applyFont="1" applyBorder="1" applyAlignment="1">
      <alignment horizontal="center" vertical="center" wrapText="1"/>
    </xf>
    <xf numFmtId="3" fontId="20" fillId="12" borderId="2" xfId="0" applyNumberFormat="1" applyFont="1" applyFill="1" applyBorder="1" applyAlignment="1">
      <alignment horizontal="right" vertical="center"/>
    </xf>
    <xf numFmtId="3" fontId="20" fillId="12" borderId="4" xfId="0" applyNumberFormat="1" applyFont="1" applyFill="1" applyBorder="1" applyAlignment="1">
      <alignment horizontal="right" vertical="center"/>
    </xf>
    <xf numFmtId="10" fontId="19" fillId="11" borderId="2" xfId="0" applyNumberFormat="1" applyFont="1" applyFill="1" applyBorder="1" applyAlignment="1">
      <alignment vertical="center"/>
    </xf>
    <xf numFmtId="0" fontId="21" fillId="0" borderId="4" xfId="0" applyFont="1" applyBorder="1" applyAlignment="1">
      <alignment horizontal="center" vertical="center"/>
    </xf>
    <xf numFmtId="4" fontId="23" fillId="12" borderId="4" xfId="0" applyNumberFormat="1" applyFont="1" applyFill="1" applyBorder="1" applyAlignment="1">
      <alignment horizontal="center" vertical="center"/>
    </xf>
    <xf numFmtId="4" fontId="19" fillId="14" borderId="4" xfId="0" applyNumberFormat="1" applyFont="1" applyFill="1" applyBorder="1" applyAlignment="1">
      <alignment vertical="center"/>
    </xf>
    <xf numFmtId="4" fontId="19" fillId="0" borderId="4" xfId="0" applyNumberFormat="1" applyFont="1" applyBorder="1" applyAlignment="1">
      <alignment vertical="center"/>
    </xf>
    <xf numFmtId="3" fontId="20" fillId="12" borderId="2" xfId="0" applyNumberFormat="1" applyFont="1" applyFill="1" applyBorder="1" applyAlignment="1">
      <alignment horizontal="left" vertical="center"/>
    </xf>
    <xf numFmtId="4" fontId="21" fillId="0" borderId="4" xfId="0" applyNumberFormat="1" applyFont="1" applyBorder="1" applyAlignment="1">
      <alignment horizontal="left" vertical="center"/>
    </xf>
    <xf numFmtId="3" fontId="20" fillId="12" borderId="4" xfId="0" applyNumberFormat="1" applyFont="1" applyFill="1" applyBorder="1" applyAlignment="1">
      <alignment horizontal="left" vertical="center"/>
    </xf>
    <xf numFmtId="4" fontId="23" fillId="11" borderId="2" xfId="0" applyNumberFormat="1" applyFont="1" applyFill="1" applyBorder="1" applyAlignment="1">
      <alignment horizontal="left" vertical="center" wrapText="1"/>
    </xf>
    <xf numFmtId="3" fontId="21" fillId="12" borderId="2" xfId="0" applyNumberFormat="1" applyFont="1" applyFill="1" applyBorder="1" applyAlignment="1">
      <alignment horizontal="center" vertical="center"/>
    </xf>
    <xf numFmtId="3" fontId="21" fillId="12" borderId="4" xfId="0" applyNumberFormat="1" applyFont="1" applyFill="1" applyBorder="1" applyAlignment="1">
      <alignment horizontal="center" vertical="center"/>
    </xf>
  </cellXfs>
  <cellStyles count="23">
    <cellStyle name="Accent" xfId="1" xr:uid="{C93C38A2-264E-42C6-8B34-BB33A1F368C1}"/>
    <cellStyle name="Accent 1" xfId="2" xr:uid="{8596C49E-CE8F-4742-A872-83F712496679}"/>
    <cellStyle name="Accent 2" xfId="3" xr:uid="{39EDA4A8-5350-49E6-A8DC-EBB112076634}"/>
    <cellStyle name="Accent 3" xfId="4" xr:uid="{1E2AD94A-0A50-4561-A446-52DEE07573D3}"/>
    <cellStyle name="Bad" xfId="5" xr:uid="{F461DF93-3642-43CB-99E3-19C936ECAD00}"/>
    <cellStyle name="Default" xfId="6" xr:uid="{0768E0A8-6A5B-474E-A516-4E2DC58251DF}"/>
    <cellStyle name="Error" xfId="7" xr:uid="{79F419A9-DA5A-4B9A-9573-55B95D5A5801}"/>
    <cellStyle name="Excel Built-in Explanatory Text" xfId="8" xr:uid="{21FBCD0F-F700-43D4-9CCB-2FAD17E41481}"/>
    <cellStyle name="Excel_BuiltIn_Comma" xfId="9" xr:uid="{06E4B5A7-96C6-4A30-929A-BE3C0FE18C37}"/>
    <cellStyle name="Footnote" xfId="10" xr:uid="{64CAEABE-86C6-49ED-95D0-D26C0036D824}"/>
    <cellStyle name="Good" xfId="11" xr:uid="{ED920411-2DD5-42C8-81B7-27C97A129A74}"/>
    <cellStyle name="Heading" xfId="12" xr:uid="{F857FA28-91BB-4701-AF6F-99E4555DC20C}"/>
    <cellStyle name="Heading 1" xfId="13" xr:uid="{60F829A3-2010-4872-B935-DD6B02615F9D}"/>
    <cellStyle name="Heading 2" xfId="14" xr:uid="{2C42D3F3-96E6-456A-BF4D-BC0842169217}"/>
    <cellStyle name="Hyperlink" xfId="15" xr:uid="{63E69571-C2B6-4C81-AB95-AFC88DEA9584}"/>
    <cellStyle name="Neutral" xfId="16" xr:uid="{8FB33278-F748-4D1C-8C89-E8899490F34D}"/>
    <cellStyle name="Normalny" xfId="0" builtinId="0" customBuiltin="1"/>
    <cellStyle name="Normalny 2" xfId="17" xr:uid="{07E55357-A5CB-4E3E-8F27-A3334FD7133F}"/>
    <cellStyle name="Note" xfId="18" xr:uid="{15C9D428-F8EC-4D02-B382-17D7FFF6A65D}"/>
    <cellStyle name="Result" xfId="19" xr:uid="{C0948002-FE2D-4B7F-8934-493848CC6723}"/>
    <cellStyle name="Status" xfId="20" xr:uid="{32E07206-A0F6-47E7-A1C4-0799DEA7E333}"/>
    <cellStyle name="Text" xfId="21" xr:uid="{DEBEF3A3-3D09-4A05-ACE9-873A5F7B9B7C}"/>
    <cellStyle name="Warning" xfId="22" xr:uid="{A971A012-7478-411D-8201-BDFCA6460A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E98C6-758C-4426-A3FF-B6721F51C50D}">
  <dimension ref="A1:BL13"/>
  <sheetViews>
    <sheetView topLeftCell="A2" zoomScaleNormal="100" workbookViewId="0">
      <selection activeCell="R10" sqref="R10"/>
    </sheetView>
  </sheetViews>
  <sheetFormatPr defaultRowHeight="12.75"/>
  <cols>
    <col min="1" max="1" width="3.28515625" style="5" customWidth="1"/>
    <col min="2" max="2" width="20.42578125" style="5" customWidth="1"/>
    <col min="3" max="3" width="10" style="5" customWidth="1"/>
    <col min="4" max="4" width="12" style="5" customWidth="1"/>
    <col min="5" max="5" width="11" style="5" customWidth="1"/>
    <col min="6" max="6" width="12.42578125" style="5" customWidth="1"/>
    <col min="7" max="7" width="6.5703125" style="5" customWidth="1"/>
    <col min="8" max="8" width="9.7109375" style="5" customWidth="1"/>
    <col min="9" max="9" width="15.42578125" style="5" customWidth="1"/>
    <col min="10" max="10" width="6.85546875" style="5" customWidth="1"/>
    <col min="11" max="11" width="12.28515625" style="5" customWidth="1"/>
    <col min="12" max="12" width="11.42578125" style="5" customWidth="1"/>
    <col min="13" max="64" width="10.42578125" style="5" customWidth="1"/>
    <col min="65" max="65" width="9.140625" style="6" customWidth="1"/>
    <col min="66" max="16384" width="9.140625" style="6"/>
  </cols>
  <sheetData>
    <row r="1" spans="1:64">
      <c r="A1" s="2" t="s">
        <v>173</v>
      </c>
      <c r="B1" s="1"/>
      <c r="C1" s="2"/>
      <c r="D1" s="2"/>
      <c r="E1" s="2"/>
      <c r="F1" s="2"/>
      <c r="G1" s="2"/>
      <c r="H1" s="2"/>
      <c r="I1" s="3"/>
      <c r="J1" s="4"/>
      <c r="K1" s="2"/>
    </row>
    <row r="2" spans="1:64" ht="14.25" customHeight="1">
      <c r="A2" s="2" t="s">
        <v>174</v>
      </c>
      <c r="B2" s="2"/>
      <c r="C2" s="2"/>
      <c r="D2" s="2"/>
      <c r="E2" s="2"/>
      <c r="F2" s="2"/>
      <c r="G2" s="7"/>
      <c r="H2" s="7"/>
      <c r="I2" s="8"/>
      <c r="J2" s="8"/>
      <c r="K2" s="8"/>
      <c r="L2" s="8"/>
    </row>
    <row r="3" spans="1:64">
      <c r="A3" s="9" t="s">
        <v>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64" ht="163.5" customHeight="1">
      <c r="A4" s="64" t="s">
        <v>179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10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</row>
    <row r="5" spans="1:64" ht="90" customHeight="1">
      <c r="A5" s="66" t="s">
        <v>1</v>
      </c>
      <c r="B5" s="67" t="s">
        <v>2</v>
      </c>
      <c r="C5" s="67" t="s">
        <v>175</v>
      </c>
      <c r="D5" s="68" t="s">
        <v>4</v>
      </c>
      <c r="E5" s="68" t="s">
        <v>5</v>
      </c>
      <c r="F5" s="67" t="s">
        <v>6</v>
      </c>
      <c r="G5" s="67" t="s">
        <v>7</v>
      </c>
      <c r="H5" s="67" t="s">
        <v>176</v>
      </c>
      <c r="I5" s="67" t="s">
        <v>177</v>
      </c>
      <c r="J5" s="67" t="s">
        <v>178</v>
      </c>
      <c r="K5" s="67" t="s">
        <v>9</v>
      </c>
      <c r="L5" s="67" t="s">
        <v>10</v>
      </c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</row>
    <row r="6" spans="1:64">
      <c r="A6" s="69">
        <v>1</v>
      </c>
      <c r="B6" s="70">
        <v>2</v>
      </c>
      <c r="C6" s="70">
        <v>3</v>
      </c>
      <c r="D6" s="70">
        <v>4</v>
      </c>
      <c r="E6" s="70">
        <v>5</v>
      </c>
      <c r="F6" s="70">
        <v>6</v>
      </c>
      <c r="G6" s="70">
        <v>7</v>
      </c>
      <c r="H6" s="70">
        <v>8</v>
      </c>
      <c r="I6" s="70">
        <v>9</v>
      </c>
      <c r="J6" s="70">
        <v>10</v>
      </c>
      <c r="K6" s="70">
        <v>11</v>
      </c>
      <c r="L6" s="70">
        <v>12</v>
      </c>
    </row>
    <row r="7" spans="1:64" ht="51.4" customHeight="1">
      <c r="A7" s="103">
        <v>1</v>
      </c>
      <c r="B7" s="14" t="s">
        <v>11</v>
      </c>
      <c r="C7" s="83"/>
      <c r="D7" s="15" t="s">
        <v>12</v>
      </c>
      <c r="E7" s="14" t="s">
        <v>13</v>
      </c>
      <c r="F7" s="15" t="s">
        <v>14</v>
      </c>
      <c r="G7" s="71">
        <v>5</v>
      </c>
      <c r="H7" s="73"/>
      <c r="I7" s="74">
        <f>ROUND(H7*G7,2)</f>
        <v>0</v>
      </c>
      <c r="J7" s="75"/>
      <c r="K7" s="74">
        <f>ROUND(I7+(I7*J7),2)</f>
        <v>0</v>
      </c>
      <c r="L7" s="16">
        <f>ROUND(K7/G7,2)</f>
        <v>0</v>
      </c>
    </row>
    <row r="8" spans="1:64" ht="35.25" customHeight="1">
      <c r="A8" s="103">
        <v>2</v>
      </c>
      <c r="B8" s="14" t="s">
        <v>11</v>
      </c>
      <c r="C8" s="83"/>
      <c r="D8" s="15" t="s">
        <v>12</v>
      </c>
      <c r="E8" s="14" t="s">
        <v>13</v>
      </c>
      <c r="F8" s="15" t="s">
        <v>15</v>
      </c>
      <c r="G8" s="72">
        <v>160</v>
      </c>
      <c r="H8" s="73"/>
      <c r="I8" s="74">
        <f t="shared" ref="I8:I11" si="0">ROUND(H8*G8,2)</f>
        <v>0</v>
      </c>
      <c r="J8" s="75"/>
      <c r="K8" s="74">
        <f t="shared" ref="K8:K11" si="1">ROUND(I8+(I8*J8),2)</f>
        <v>0</v>
      </c>
      <c r="L8" s="16">
        <f t="shared" ref="L8:L11" si="2">ROUND(K8/G8,2)</f>
        <v>0</v>
      </c>
    </row>
    <row r="9" spans="1:64" ht="30.75" customHeight="1">
      <c r="A9" s="103">
        <v>3</v>
      </c>
      <c r="B9" s="14" t="s">
        <v>11</v>
      </c>
      <c r="C9" s="83"/>
      <c r="D9" s="15" t="s">
        <v>12</v>
      </c>
      <c r="E9" s="14" t="s">
        <v>16</v>
      </c>
      <c r="F9" s="15" t="s">
        <v>14</v>
      </c>
      <c r="G9" s="72">
        <v>5</v>
      </c>
      <c r="H9" s="73"/>
      <c r="I9" s="74">
        <f t="shared" si="0"/>
        <v>0</v>
      </c>
      <c r="J9" s="75"/>
      <c r="K9" s="74">
        <f t="shared" si="1"/>
        <v>0</v>
      </c>
      <c r="L9" s="16">
        <f t="shared" si="2"/>
        <v>0</v>
      </c>
    </row>
    <row r="10" spans="1:64" ht="34.5" customHeight="1">
      <c r="A10" s="103">
        <v>4</v>
      </c>
      <c r="B10" s="14" t="s">
        <v>11</v>
      </c>
      <c r="C10" s="84"/>
      <c r="D10" s="15" t="s">
        <v>12</v>
      </c>
      <c r="E10" s="14" t="s">
        <v>16</v>
      </c>
      <c r="F10" s="17" t="s">
        <v>15</v>
      </c>
      <c r="G10" s="72">
        <v>210</v>
      </c>
      <c r="H10" s="73"/>
      <c r="I10" s="74">
        <f t="shared" si="0"/>
        <v>0</v>
      </c>
      <c r="J10" s="75"/>
      <c r="K10" s="74">
        <f t="shared" si="1"/>
        <v>0</v>
      </c>
      <c r="L10" s="16">
        <f t="shared" si="2"/>
        <v>0</v>
      </c>
    </row>
    <row r="11" spans="1:64" ht="24.6" customHeight="1" thickBot="1">
      <c r="A11" s="103">
        <v>5</v>
      </c>
      <c r="B11" s="14" t="s">
        <v>17</v>
      </c>
      <c r="C11" s="84"/>
      <c r="D11" s="15" t="s">
        <v>12</v>
      </c>
      <c r="E11" s="14" t="s">
        <v>18</v>
      </c>
      <c r="F11" s="76" t="s">
        <v>19</v>
      </c>
      <c r="G11" s="77">
        <v>6</v>
      </c>
      <c r="H11" s="73"/>
      <c r="I11" s="74">
        <f t="shared" si="0"/>
        <v>0</v>
      </c>
      <c r="J11" s="75"/>
      <c r="K11" s="74">
        <f t="shared" si="1"/>
        <v>0</v>
      </c>
      <c r="L11" s="16">
        <f t="shared" si="2"/>
        <v>0</v>
      </c>
    </row>
    <row r="12" spans="1:64" ht="18.75" customHeight="1" thickBot="1">
      <c r="A12" s="2"/>
      <c r="B12" s="2"/>
      <c r="C12" s="18"/>
      <c r="D12" s="2"/>
      <c r="E12" s="2"/>
      <c r="F12" s="78" t="s">
        <v>20</v>
      </c>
      <c r="G12" s="79"/>
      <c r="H12" s="80"/>
      <c r="I12" s="81">
        <f>SUM(I7:I11)</f>
        <v>0</v>
      </c>
      <c r="J12" s="2"/>
      <c r="K12" s="82">
        <f>SUM(K7:K11)</f>
        <v>0</v>
      </c>
      <c r="L12" s="6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</row>
    <row r="13" spans="1:64">
      <c r="A13" s="20"/>
      <c r="B13" s="21"/>
      <c r="C13" s="22"/>
      <c r="D13" s="21"/>
      <c r="E13" s="21"/>
      <c r="F13" s="21"/>
      <c r="G13" s="4"/>
      <c r="H13" s="23"/>
      <c r="I13" s="24"/>
    </row>
  </sheetData>
  <mergeCells count="4">
    <mergeCell ref="F12:H12"/>
    <mergeCell ref="I2:L2"/>
    <mergeCell ref="A3:L3"/>
    <mergeCell ref="A4:L4"/>
  </mergeCells>
  <pageMargins left="0" right="0" top="0.39370078740157505" bottom="0.39370078740157505" header="0" footer="0"/>
  <pageSetup paperSize="9" fitToWidth="0" fitToHeight="0" pageOrder="overThenDown" orientation="landscape" useFirstPageNumber="1" r:id="rId1"/>
  <headerFooter>
    <oddHeader>&amp;C&amp;A</oddHeader>
    <oddFooter>&amp;CStrona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A5DDC-15A6-4B5C-AD2D-26D28DB303E6}">
  <dimension ref="A1:BL22"/>
  <sheetViews>
    <sheetView workbookViewId="0">
      <selection activeCell="G38" sqref="G38:H38"/>
    </sheetView>
  </sheetViews>
  <sheetFormatPr defaultRowHeight="12.75"/>
  <cols>
    <col min="1" max="1" width="3.28515625" style="5" customWidth="1"/>
    <col min="2" max="2" width="22" style="5" customWidth="1"/>
    <col min="3" max="3" width="12.85546875" style="5" customWidth="1"/>
    <col min="4" max="4" width="12.5703125" style="5" customWidth="1"/>
    <col min="5" max="5" width="10.42578125" style="5" customWidth="1"/>
    <col min="6" max="6" width="7.140625" style="5" customWidth="1"/>
    <col min="7" max="7" width="6.140625" style="5" customWidth="1"/>
    <col min="8" max="8" width="9.28515625" style="5" customWidth="1"/>
    <col min="9" max="9" width="12.42578125" style="5" customWidth="1"/>
    <col min="10" max="10" width="8.7109375" style="5" customWidth="1"/>
    <col min="11" max="11" width="12.5703125" style="5" customWidth="1"/>
    <col min="12" max="12" width="11.42578125" style="5" customWidth="1"/>
    <col min="13" max="64" width="10.42578125" style="5" customWidth="1"/>
    <col min="65" max="65" width="9.140625" style="6" customWidth="1"/>
    <col min="66" max="16384" width="9.140625" style="6"/>
  </cols>
  <sheetData>
    <row r="1" spans="1:64">
      <c r="A1" s="2" t="s">
        <v>202</v>
      </c>
    </row>
    <row r="2" spans="1:64">
      <c r="A2" s="2" t="s">
        <v>203</v>
      </c>
      <c r="B2" s="25"/>
      <c r="C2" s="2"/>
      <c r="D2" s="2"/>
      <c r="E2" s="2"/>
      <c r="F2" s="2"/>
      <c r="G2" s="2"/>
      <c r="H2" s="2"/>
      <c r="I2" s="3"/>
      <c r="J2" s="4"/>
      <c r="K2" s="2"/>
    </row>
    <row r="3" spans="1:64">
      <c r="A3" s="9" t="s">
        <v>88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64" ht="194.25" customHeight="1">
      <c r="A4" s="133" t="s">
        <v>205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0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</row>
    <row r="5" spans="1:64" ht="109.5" customHeight="1">
      <c r="A5" s="69" t="s">
        <v>1</v>
      </c>
      <c r="B5" s="122" t="s">
        <v>2</v>
      </c>
      <c r="C5" s="122" t="s">
        <v>175</v>
      </c>
      <c r="D5" s="70" t="s">
        <v>4</v>
      </c>
      <c r="E5" s="70" t="s">
        <v>5</v>
      </c>
      <c r="F5" s="122" t="s">
        <v>6</v>
      </c>
      <c r="G5" s="122" t="s">
        <v>7</v>
      </c>
      <c r="H5" s="122" t="s">
        <v>176</v>
      </c>
      <c r="I5" s="122" t="s">
        <v>177</v>
      </c>
      <c r="J5" s="122" t="s">
        <v>178</v>
      </c>
      <c r="K5" s="122" t="s">
        <v>9</v>
      </c>
      <c r="L5" s="122" t="s">
        <v>10</v>
      </c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</row>
    <row r="6" spans="1:64">
      <c r="A6" s="123">
        <v>1</v>
      </c>
      <c r="B6" s="124">
        <v>2</v>
      </c>
      <c r="C6" s="124">
        <v>3</v>
      </c>
      <c r="D6" s="124">
        <v>4</v>
      </c>
      <c r="E6" s="124">
        <v>5</v>
      </c>
      <c r="F6" s="124">
        <v>6</v>
      </c>
      <c r="G6" s="124">
        <v>7</v>
      </c>
      <c r="H6" s="124">
        <v>8</v>
      </c>
      <c r="I6" s="124">
        <v>9</v>
      </c>
      <c r="J6" s="124">
        <v>10</v>
      </c>
      <c r="K6" s="124">
        <v>11</v>
      </c>
      <c r="L6" s="124">
        <v>12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</row>
    <row r="7" spans="1:64" ht="25.5">
      <c r="A7" s="13">
        <v>1</v>
      </c>
      <c r="B7" s="135" t="s">
        <v>89</v>
      </c>
      <c r="C7" s="114"/>
      <c r="D7" s="135" t="s">
        <v>68</v>
      </c>
      <c r="E7" s="37" t="s">
        <v>90</v>
      </c>
      <c r="F7" s="38" t="s">
        <v>46</v>
      </c>
      <c r="G7" s="113">
        <v>6</v>
      </c>
      <c r="H7" s="85"/>
      <c r="I7" s="86">
        <f>ROUND(H7*G7,2)</f>
        <v>0</v>
      </c>
      <c r="J7" s="87"/>
      <c r="K7" s="86">
        <f>ROUND(I7+(I7*J7),2)</f>
        <v>0</v>
      </c>
      <c r="L7" s="86">
        <f>ROUND(K7/G7,2)</f>
        <v>0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</row>
    <row r="8" spans="1:64" ht="73.5" customHeight="1">
      <c r="A8" s="13">
        <v>2</v>
      </c>
      <c r="B8" s="139" t="s">
        <v>91</v>
      </c>
      <c r="C8" s="111"/>
      <c r="D8" s="135" t="s">
        <v>92</v>
      </c>
      <c r="E8" s="37" t="s">
        <v>93</v>
      </c>
      <c r="F8" s="38" t="s">
        <v>94</v>
      </c>
      <c r="G8" s="113">
        <v>105</v>
      </c>
      <c r="H8" s="85"/>
      <c r="I8" s="86">
        <f t="shared" ref="I8:I17" si="0">ROUND(H8*G8,2)</f>
        <v>0</v>
      </c>
      <c r="J8" s="87"/>
      <c r="K8" s="86">
        <f t="shared" ref="K8:K17" si="1">ROUND(I8+(I8*J8),2)</f>
        <v>0</v>
      </c>
      <c r="L8" s="86">
        <f t="shared" ref="L8:L17" si="2">ROUND(K8/G8,2)</f>
        <v>0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</row>
    <row r="9" spans="1:64" ht="60.75" customHeight="1">
      <c r="A9" s="13">
        <v>3</v>
      </c>
      <c r="B9" s="139" t="s">
        <v>91</v>
      </c>
      <c r="C9" s="111"/>
      <c r="D9" s="135" t="s">
        <v>92</v>
      </c>
      <c r="E9" s="37" t="s">
        <v>93</v>
      </c>
      <c r="F9" s="38" t="s">
        <v>95</v>
      </c>
      <c r="G9" s="113">
        <v>2</v>
      </c>
      <c r="H9" s="85"/>
      <c r="I9" s="86">
        <f t="shared" si="0"/>
        <v>0</v>
      </c>
      <c r="J9" s="87"/>
      <c r="K9" s="86">
        <f t="shared" si="1"/>
        <v>0</v>
      </c>
      <c r="L9" s="86">
        <f t="shared" si="2"/>
        <v>0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</row>
    <row r="10" spans="1:64" ht="32.85" customHeight="1">
      <c r="A10" s="13">
        <v>4</v>
      </c>
      <c r="B10" s="139" t="s">
        <v>96</v>
      </c>
      <c r="C10" s="111"/>
      <c r="D10" s="135" t="s">
        <v>44</v>
      </c>
      <c r="E10" s="37" t="s">
        <v>97</v>
      </c>
      <c r="F10" s="38" t="s">
        <v>98</v>
      </c>
      <c r="G10" s="113">
        <v>140</v>
      </c>
      <c r="H10" s="85"/>
      <c r="I10" s="86">
        <f t="shared" si="0"/>
        <v>0</v>
      </c>
      <c r="J10" s="87"/>
      <c r="K10" s="86">
        <f t="shared" si="1"/>
        <v>0</v>
      </c>
      <c r="L10" s="86">
        <f t="shared" si="2"/>
        <v>0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</row>
    <row r="11" spans="1:64" ht="32.85" customHeight="1">
      <c r="A11" s="13">
        <v>5</v>
      </c>
      <c r="B11" s="139" t="s">
        <v>96</v>
      </c>
      <c r="C11" s="111"/>
      <c r="D11" s="135" t="s">
        <v>44</v>
      </c>
      <c r="E11" s="37" t="s">
        <v>99</v>
      </c>
      <c r="F11" s="38" t="s">
        <v>98</v>
      </c>
      <c r="G11" s="113">
        <v>40</v>
      </c>
      <c r="H11" s="85"/>
      <c r="I11" s="86">
        <f t="shared" si="0"/>
        <v>0</v>
      </c>
      <c r="J11" s="87"/>
      <c r="K11" s="86">
        <f t="shared" si="1"/>
        <v>0</v>
      </c>
      <c r="L11" s="86">
        <f t="shared" si="2"/>
        <v>0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</row>
    <row r="12" spans="1:64" ht="32.85" customHeight="1">
      <c r="A12" s="13">
        <v>6</v>
      </c>
      <c r="B12" s="139" t="s">
        <v>96</v>
      </c>
      <c r="C12" s="111"/>
      <c r="D12" s="135" t="s">
        <v>44</v>
      </c>
      <c r="E12" s="37" t="s">
        <v>55</v>
      </c>
      <c r="F12" s="38" t="s">
        <v>98</v>
      </c>
      <c r="G12" s="113">
        <v>16</v>
      </c>
      <c r="H12" s="85"/>
      <c r="I12" s="86">
        <f t="shared" si="0"/>
        <v>0</v>
      </c>
      <c r="J12" s="87"/>
      <c r="K12" s="86">
        <f t="shared" si="1"/>
        <v>0</v>
      </c>
      <c r="L12" s="86">
        <f t="shared" si="2"/>
        <v>0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</row>
    <row r="13" spans="1:64" ht="57.75" customHeight="1">
      <c r="A13" s="13">
        <v>7</v>
      </c>
      <c r="B13" s="140" t="s">
        <v>100</v>
      </c>
      <c r="C13" s="100"/>
      <c r="D13" s="136" t="s">
        <v>92</v>
      </c>
      <c r="E13" s="14" t="s">
        <v>101</v>
      </c>
      <c r="F13" s="14" t="s">
        <v>102</v>
      </c>
      <c r="G13" s="72">
        <v>165</v>
      </c>
      <c r="H13" s="85"/>
      <c r="I13" s="86">
        <f t="shared" si="0"/>
        <v>0</v>
      </c>
      <c r="J13" s="87"/>
      <c r="K13" s="86">
        <f t="shared" si="1"/>
        <v>0</v>
      </c>
      <c r="L13" s="86">
        <f t="shared" si="2"/>
        <v>0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</row>
    <row r="14" spans="1:64" ht="32.85" customHeight="1">
      <c r="A14" s="13">
        <v>8</v>
      </c>
      <c r="B14" s="137" t="s">
        <v>103</v>
      </c>
      <c r="C14" s="134"/>
      <c r="D14" s="137" t="s">
        <v>104</v>
      </c>
      <c r="E14" s="17" t="s">
        <v>105</v>
      </c>
      <c r="F14" s="17" t="s">
        <v>106</v>
      </c>
      <c r="G14" s="72">
        <v>101</v>
      </c>
      <c r="H14" s="85"/>
      <c r="I14" s="86">
        <f t="shared" si="0"/>
        <v>0</v>
      </c>
      <c r="J14" s="87"/>
      <c r="K14" s="86">
        <f t="shared" si="1"/>
        <v>0</v>
      </c>
      <c r="L14" s="86">
        <f t="shared" si="2"/>
        <v>0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</row>
    <row r="15" spans="1:64" ht="32.85" customHeight="1">
      <c r="A15" s="13">
        <v>9</v>
      </c>
      <c r="B15" s="137" t="s">
        <v>103</v>
      </c>
      <c r="C15" s="134"/>
      <c r="D15" s="137" t="s">
        <v>104</v>
      </c>
      <c r="E15" s="17" t="s">
        <v>107</v>
      </c>
      <c r="F15" s="17" t="s">
        <v>106</v>
      </c>
      <c r="G15" s="72">
        <v>2</v>
      </c>
      <c r="H15" s="85"/>
      <c r="I15" s="86">
        <f t="shared" si="0"/>
        <v>0</v>
      </c>
      <c r="J15" s="87"/>
      <c r="K15" s="86">
        <f t="shared" si="1"/>
        <v>0</v>
      </c>
      <c r="L15" s="86">
        <f t="shared" si="2"/>
        <v>0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</row>
    <row r="16" spans="1:64" ht="32.85" customHeight="1">
      <c r="A16" s="13">
        <v>10</v>
      </c>
      <c r="B16" s="140" t="s">
        <v>108</v>
      </c>
      <c r="C16" s="100"/>
      <c r="D16" s="136" t="s">
        <v>52</v>
      </c>
      <c r="E16" s="14" t="s">
        <v>109</v>
      </c>
      <c r="F16" s="14" t="s">
        <v>79</v>
      </c>
      <c r="G16" s="72">
        <v>10</v>
      </c>
      <c r="H16" s="85"/>
      <c r="I16" s="86">
        <f t="shared" si="0"/>
        <v>0</v>
      </c>
      <c r="J16" s="87"/>
      <c r="K16" s="86">
        <f t="shared" si="1"/>
        <v>0</v>
      </c>
      <c r="L16" s="86">
        <f t="shared" si="2"/>
        <v>0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</row>
    <row r="17" spans="1:64" ht="32.85" customHeight="1" thickBot="1">
      <c r="A17" s="13">
        <v>11</v>
      </c>
      <c r="B17" s="140" t="s">
        <v>108</v>
      </c>
      <c r="C17" s="100"/>
      <c r="D17" s="136" t="s">
        <v>52</v>
      </c>
      <c r="E17" s="14" t="s">
        <v>97</v>
      </c>
      <c r="F17" s="121" t="s">
        <v>110</v>
      </c>
      <c r="G17" s="77">
        <v>250</v>
      </c>
      <c r="H17" s="92"/>
      <c r="I17" s="88">
        <f t="shared" si="0"/>
        <v>0</v>
      </c>
      <c r="J17" s="87"/>
      <c r="K17" s="88">
        <f t="shared" si="1"/>
        <v>0</v>
      </c>
      <c r="L17" s="86">
        <f t="shared" si="2"/>
        <v>0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</row>
    <row r="18" spans="1:64" ht="15.75" customHeight="1" thickBot="1">
      <c r="A18" s="57"/>
      <c r="B18" s="57"/>
      <c r="C18" s="57"/>
      <c r="D18" s="58"/>
      <c r="E18" s="59"/>
      <c r="F18" s="78" t="s">
        <v>20</v>
      </c>
      <c r="G18" s="79"/>
      <c r="H18" s="93"/>
      <c r="I18" s="138">
        <f>SUM(I7:I17)</f>
        <v>0</v>
      </c>
      <c r="J18" s="60"/>
      <c r="K18" s="94">
        <f>SUM(K7:K17)</f>
        <v>0</v>
      </c>
      <c r="L18" s="6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</row>
    <row r="19" spans="1:64">
      <c r="A19" s="20"/>
      <c r="B19" s="21"/>
      <c r="C19" s="22"/>
      <c r="D19" s="21"/>
      <c r="E19" s="21"/>
      <c r="F19" s="21"/>
      <c r="G19" s="4"/>
      <c r="H19" s="23"/>
      <c r="I19" s="24"/>
    </row>
    <row r="20" spans="1:64" ht="14.25" customHeight="1">
      <c r="C20" s="18"/>
      <c r="D20" s="28"/>
      <c r="G20" s="29"/>
      <c r="I20" s="30"/>
      <c r="J20" s="31"/>
    </row>
    <row r="21" spans="1:64">
      <c r="J21" s="6"/>
    </row>
    <row r="22" spans="1:64">
      <c r="L22" s="6"/>
    </row>
  </sheetData>
  <mergeCells count="3">
    <mergeCell ref="A3:L3"/>
    <mergeCell ref="A4:L4"/>
    <mergeCell ref="F18:H18"/>
  </mergeCells>
  <pageMargins left="0" right="0" top="0.39370078740157505" bottom="0.39370078740157505" header="0" footer="0"/>
  <pageSetup paperSize="9" fitToWidth="0" fitToHeight="0" pageOrder="overThenDown" orientation="landscape" useFirstPageNumber="1" r:id="rId1"/>
  <headerFooter>
    <oddHeader>&amp;C&amp;A</oddHeader>
    <oddFooter>&amp;CStrona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3CE8-7464-4055-A089-EE3E1767B772}">
  <dimension ref="A1:BL30"/>
  <sheetViews>
    <sheetView zoomScaleNormal="100" workbookViewId="0">
      <selection activeCell="C7" sqref="C7:C24"/>
    </sheetView>
  </sheetViews>
  <sheetFormatPr defaultRowHeight="12.75"/>
  <cols>
    <col min="1" max="1" width="3.28515625" style="5" customWidth="1"/>
    <col min="2" max="2" width="18" style="5" customWidth="1"/>
    <col min="3" max="3" width="10" style="5" customWidth="1"/>
    <col min="4" max="4" width="12" style="5" customWidth="1"/>
    <col min="5" max="5" width="13.7109375" style="5" customWidth="1"/>
    <col min="6" max="6" width="5.5703125" style="5" customWidth="1"/>
    <col min="7" max="7" width="10.5703125" style="5" customWidth="1"/>
    <col min="8" max="8" width="12" style="5" customWidth="1"/>
    <col min="9" max="9" width="15.42578125" style="5" customWidth="1"/>
    <col min="10" max="10" width="10.42578125" style="5" customWidth="1"/>
    <col min="11" max="11" width="12.28515625" style="5" customWidth="1"/>
    <col min="12" max="12" width="11.42578125" style="5" customWidth="1"/>
    <col min="13" max="64" width="10.42578125" style="5" customWidth="1"/>
    <col min="65" max="65" width="9.140625" style="6" customWidth="1"/>
    <col min="66" max="16384" width="9.140625" style="6"/>
  </cols>
  <sheetData>
    <row r="1" spans="1:64">
      <c r="A1" s="2" t="s">
        <v>207</v>
      </c>
      <c r="B1" s="25"/>
      <c r="C1" s="2"/>
      <c r="D1" s="2"/>
      <c r="E1" s="2"/>
      <c r="F1" s="2"/>
      <c r="G1" s="2"/>
      <c r="H1" s="2"/>
      <c r="I1" s="3"/>
      <c r="J1" s="4"/>
      <c r="K1" s="2"/>
    </row>
    <row r="2" spans="1:64" ht="14.25" customHeight="1">
      <c r="A2" s="2" t="s">
        <v>208</v>
      </c>
      <c r="B2" s="2"/>
      <c r="C2" s="2"/>
      <c r="D2" s="2"/>
      <c r="E2" s="2"/>
      <c r="F2" s="2"/>
      <c r="G2" s="7"/>
      <c r="H2" s="7"/>
      <c r="I2" s="8"/>
      <c r="J2" s="8"/>
      <c r="K2" s="8"/>
      <c r="L2" s="8"/>
    </row>
    <row r="3" spans="1:64">
      <c r="A3" s="9" t="s">
        <v>111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64" ht="230.25" customHeight="1">
      <c r="A4" s="102" t="s">
        <v>206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</row>
    <row r="5" spans="1:64" ht="112.5" customHeight="1">
      <c r="A5" s="69" t="s">
        <v>1</v>
      </c>
      <c r="B5" s="122" t="s">
        <v>2</v>
      </c>
      <c r="C5" s="122" t="s">
        <v>175</v>
      </c>
      <c r="D5" s="70" t="s">
        <v>4</v>
      </c>
      <c r="E5" s="70" t="s">
        <v>5</v>
      </c>
      <c r="F5" s="122" t="s">
        <v>6</v>
      </c>
      <c r="G5" s="122" t="s">
        <v>7</v>
      </c>
      <c r="H5" s="122" t="s">
        <v>176</v>
      </c>
      <c r="I5" s="122" t="s">
        <v>177</v>
      </c>
      <c r="J5" s="122" t="s">
        <v>178</v>
      </c>
      <c r="K5" s="122" t="s">
        <v>9</v>
      </c>
      <c r="L5" s="122" t="s">
        <v>10</v>
      </c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</row>
    <row r="6" spans="1:64">
      <c r="A6" s="123">
        <v>1</v>
      </c>
      <c r="B6" s="124">
        <v>2</v>
      </c>
      <c r="C6" s="124">
        <v>3</v>
      </c>
      <c r="D6" s="124">
        <v>4</v>
      </c>
      <c r="E6" s="124">
        <v>5</v>
      </c>
      <c r="F6" s="124">
        <v>6</v>
      </c>
      <c r="G6" s="124">
        <v>7</v>
      </c>
      <c r="H6" s="124">
        <v>8</v>
      </c>
      <c r="I6" s="124">
        <v>9</v>
      </c>
      <c r="J6" s="124">
        <v>10</v>
      </c>
      <c r="K6" s="124">
        <v>11</v>
      </c>
      <c r="L6" s="124">
        <v>12</v>
      </c>
    </row>
    <row r="7" spans="1:64" ht="66" customHeight="1">
      <c r="A7" s="26">
        <v>1</v>
      </c>
      <c r="B7" s="140" t="s">
        <v>112</v>
      </c>
      <c r="C7" s="152"/>
      <c r="D7" s="140" t="s">
        <v>113</v>
      </c>
      <c r="E7" s="141" t="s">
        <v>114</v>
      </c>
      <c r="F7" s="13" t="s">
        <v>86</v>
      </c>
      <c r="G7" s="146">
        <v>40</v>
      </c>
      <c r="H7" s="85"/>
      <c r="I7" s="86">
        <f>ROUND(H7*G7,2)</f>
        <v>0</v>
      </c>
      <c r="J7" s="87"/>
      <c r="K7" s="86">
        <f>ROUND(I7+(I7*J7),2)</f>
        <v>0</v>
      </c>
      <c r="L7" s="86">
        <f>ROUND(K7/G7,2)</f>
        <v>0</v>
      </c>
    </row>
    <row r="8" spans="1:64" ht="56.25" customHeight="1">
      <c r="A8" s="26">
        <v>2</v>
      </c>
      <c r="B8" s="140" t="s">
        <v>112</v>
      </c>
      <c r="C8" s="152"/>
      <c r="D8" s="140" t="s">
        <v>113</v>
      </c>
      <c r="E8" s="141" t="s">
        <v>115</v>
      </c>
      <c r="F8" s="13" t="s">
        <v>86</v>
      </c>
      <c r="G8" s="146">
        <v>1500</v>
      </c>
      <c r="H8" s="85"/>
      <c r="I8" s="86">
        <f t="shared" ref="I8:I24" si="0">ROUND(H8*G8,2)</f>
        <v>0</v>
      </c>
      <c r="J8" s="87"/>
      <c r="K8" s="86">
        <f t="shared" ref="K8:K24" si="1">ROUND(I8+(I8*J8),2)</f>
        <v>0</v>
      </c>
      <c r="L8" s="86">
        <f t="shared" ref="L8:L24" si="2">ROUND(K8/G8,2)</f>
        <v>0</v>
      </c>
    </row>
    <row r="9" spans="1:64" ht="62.25" customHeight="1">
      <c r="A9" s="26">
        <v>3</v>
      </c>
      <c r="B9" s="140" t="s">
        <v>116</v>
      </c>
      <c r="C9" s="152"/>
      <c r="D9" s="140" t="s">
        <v>113</v>
      </c>
      <c r="E9" s="140" t="s">
        <v>117</v>
      </c>
      <c r="F9" s="13" t="s">
        <v>86</v>
      </c>
      <c r="G9" s="147">
        <v>1800</v>
      </c>
      <c r="H9" s="85"/>
      <c r="I9" s="86">
        <f t="shared" si="0"/>
        <v>0</v>
      </c>
      <c r="J9" s="87"/>
      <c r="K9" s="86">
        <f t="shared" si="1"/>
        <v>0</v>
      </c>
      <c r="L9" s="86">
        <f t="shared" si="2"/>
        <v>0</v>
      </c>
    </row>
    <row r="10" spans="1:64" ht="45.75" customHeight="1">
      <c r="A10" s="26">
        <v>4</v>
      </c>
      <c r="B10" s="142" t="s">
        <v>118</v>
      </c>
      <c r="C10" s="152"/>
      <c r="D10" s="136" t="s">
        <v>171</v>
      </c>
      <c r="E10" s="136" t="s">
        <v>119</v>
      </c>
      <c r="F10" s="14" t="s">
        <v>86</v>
      </c>
      <c r="G10" s="146">
        <v>1750</v>
      </c>
      <c r="H10" s="85"/>
      <c r="I10" s="86">
        <f t="shared" si="0"/>
        <v>0</v>
      </c>
      <c r="J10" s="87"/>
      <c r="K10" s="86">
        <f t="shared" si="1"/>
        <v>0</v>
      </c>
      <c r="L10" s="86">
        <f t="shared" si="2"/>
        <v>0</v>
      </c>
    </row>
    <row r="11" spans="1:64" ht="44.25" customHeight="1">
      <c r="A11" s="26">
        <v>5</v>
      </c>
      <c r="B11" s="136" t="s">
        <v>118</v>
      </c>
      <c r="C11" s="152"/>
      <c r="D11" s="136" t="s">
        <v>171</v>
      </c>
      <c r="E11" s="136" t="s">
        <v>120</v>
      </c>
      <c r="F11" s="14" t="s">
        <v>86</v>
      </c>
      <c r="G11" s="146">
        <v>4500</v>
      </c>
      <c r="H11" s="85"/>
      <c r="I11" s="86">
        <f t="shared" si="0"/>
        <v>0</v>
      </c>
      <c r="J11" s="87"/>
      <c r="K11" s="86">
        <f t="shared" si="1"/>
        <v>0</v>
      </c>
      <c r="L11" s="86">
        <f t="shared" si="2"/>
        <v>0</v>
      </c>
    </row>
    <row r="12" spans="1:64" ht="49.5" customHeight="1">
      <c r="A12" s="26">
        <v>6</v>
      </c>
      <c r="B12" s="140" t="s">
        <v>121</v>
      </c>
      <c r="C12" s="152"/>
      <c r="D12" s="140" t="s">
        <v>122</v>
      </c>
      <c r="E12" s="140" t="s">
        <v>123</v>
      </c>
      <c r="F12" s="13" t="s">
        <v>86</v>
      </c>
      <c r="G12" s="118">
        <v>400</v>
      </c>
      <c r="H12" s="85"/>
      <c r="I12" s="86">
        <f t="shared" si="0"/>
        <v>0</v>
      </c>
      <c r="J12" s="87"/>
      <c r="K12" s="86">
        <f t="shared" si="1"/>
        <v>0</v>
      </c>
      <c r="L12" s="86">
        <f t="shared" si="2"/>
        <v>0</v>
      </c>
    </row>
    <row r="13" spans="1:64" ht="45.75" customHeight="1">
      <c r="A13" s="26">
        <v>7</v>
      </c>
      <c r="B13" s="140" t="s">
        <v>121</v>
      </c>
      <c r="C13" s="152"/>
      <c r="D13" s="140" t="s">
        <v>122</v>
      </c>
      <c r="E13" s="140" t="s">
        <v>124</v>
      </c>
      <c r="F13" s="13" t="s">
        <v>86</v>
      </c>
      <c r="G13" s="118">
        <v>1200</v>
      </c>
      <c r="H13" s="85"/>
      <c r="I13" s="86">
        <f t="shared" si="0"/>
        <v>0</v>
      </c>
      <c r="J13" s="87"/>
      <c r="K13" s="86">
        <f t="shared" si="1"/>
        <v>0</v>
      </c>
      <c r="L13" s="86">
        <f t="shared" si="2"/>
        <v>0</v>
      </c>
    </row>
    <row r="14" spans="1:64" ht="48" customHeight="1">
      <c r="A14" s="26">
        <v>8</v>
      </c>
      <c r="B14" s="140" t="s">
        <v>121</v>
      </c>
      <c r="C14" s="152"/>
      <c r="D14" s="140" t="s">
        <v>122</v>
      </c>
      <c r="E14" s="140" t="s">
        <v>125</v>
      </c>
      <c r="F14" s="13" t="s">
        <v>86</v>
      </c>
      <c r="G14" s="118">
        <v>20</v>
      </c>
      <c r="H14" s="85"/>
      <c r="I14" s="86">
        <f t="shared" si="0"/>
        <v>0</v>
      </c>
      <c r="J14" s="87"/>
      <c r="K14" s="86">
        <f t="shared" si="1"/>
        <v>0</v>
      </c>
      <c r="L14" s="86">
        <f t="shared" si="2"/>
        <v>0</v>
      </c>
    </row>
    <row r="15" spans="1:64" ht="55.5" customHeight="1">
      <c r="A15" s="26">
        <v>9</v>
      </c>
      <c r="B15" s="143" t="s">
        <v>126</v>
      </c>
      <c r="C15" s="152"/>
      <c r="D15" s="140" t="s">
        <v>127</v>
      </c>
      <c r="E15" s="144" t="s">
        <v>128</v>
      </c>
      <c r="F15" s="62" t="s">
        <v>86</v>
      </c>
      <c r="G15" s="118">
        <v>750</v>
      </c>
      <c r="H15" s="85"/>
      <c r="I15" s="86">
        <f t="shared" si="0"/>
        <v>0</v>
      </c>
      <c r="J15" s="87"/>
      <c r="K15" s="86">
        <f t="shared" si="1"/>
        <v>0</v>
      </c>
      <c r="L15" s="86">
        <f t="shared" si="2"/>
        <v>0</v>
      </c>
    </row>
    <row r="16" spans="1:64" ht="54" customHeight="1">
      <c r="A16" s="26">
        <v>10</v>
      </c>
      <c r="B16" s="143" t="s">
        <v>126</v>
      </c>
      <c r="C16" s="152"/>
      <c r="D16" s="140" t="s">
        <v>127</v>
      </c>
      <c r="E16" s="144" t="s">
        <v>129</v>
      </c>
      <c r="F16" s="62" t="s">
        <v>86</v>
      </c>
      <c r="G16" s="118">
        <v>450</v>
      </c>
      <c r="H16" s="85"/>
      <c r="I16" s="86">
        <f t="shared" si="0"/>
        <v>0</v>
      </c>
      <c r="J16" s="87"/>
      <c r="K16" s="86">
        <f t="shared" si="1"/>
        <v>0</v>
      </c>
      <c r="L16" s="86">
        <f t="shared" si="2"/>
        <v>0</v>
      </c>
    </row>
    <row r="17" spans="1:64" ht="59.25" customHeight="1">
      <c r="A17" s="26">
        <v>11</v>
      </c>
      <c r="B17" s="140" t="s">
        <v>130</v>
      </c>
      <c r="C17" s="152"/>
      <c r="D17" s="140" t="s">
        <v>113</v>
      </c>
      <c r="E17" s="140" t="s">
        <v>131</v>
      </c>
      <c r="F17" s="13" t="s">
        <v>86</v>
      </c>
      <c r="G17" s="118">
        <v>40</v>
      </c>
      <c r="H17" s="85"/>
      <c r="I17" s="86">
        <f t="shared" si="0"/>
        <v>0</v>
      </c>
      <c r="J17" s="87"/>
      <c r="K17" s="86">
        <f t="shared" si="1"/>
        <v>0</v>
      </c>
      <c r="L17" s="86">
        <f t="shared" si="2"/>
        <v>0</v>
      </c>
    </row>
    <row r="18" spans="1:64" ht="58.5" customHeight="1">
      <c r="A18" s="26">
        <v>12</v>
      </c>
      <c r="B18" s="140" t="s">
        <v>130</v>
      </c>
      <c r="C18" s="152"/>
      <c r="D18" s="140" t="s">
        <v>113</v>
      </c>
      <c r="E18" s="140" t="s">
        <v>132</v>
      </c>
      <c r="F18" s="13" t="s">
        <v>86</v>
      </c>
      <c r="G18" s="118">
        <v>620</v>
      </c>
      <c r="H18" s="85"/>
      <c r="I18" s="86">
        <f t="shared" si="0"/>
        <v>0</v>
      </c>
      <c r="J18" s="87"/>
      <c r="K18" s="86">
        <f t="shared" si="1"/>
        <v>0</v>
      </c>
      <c r="L18" s="86">
        <f t="shared" si="2"/>
        <v>0</v>
      </c>
    </row>
    <row r="19" spans="1:64" ht="47.25" customHeight="1">
      <c r="A19" s="26">
        <v>13</v>
      </c>
      <c r="B19" s="142" t="s">
        <v>133</v>
      </c>
      <c r="C19" s="152"/>
      <c r="D19" s="145" t="s">
        <v>23</v>
      </c>
      <c r="E19" s="136" t="s">
        <v>134</v>
      </c>
      <c r="F19" s="14" t="s">
        <v>86</v>
      </c>
      <c r="G19" s="146">
        <v>30</v>
      </c>
      <c r="H19" s="85"/>
      <c r="I19" s="86">
        <f t="shared" si="0"/>
        <v>0</v>
      </c>
      <c r="J19" s="87"/>
      <c r="K19" s="86">
        <f t="shared" si="1"/>
        <v>0</v>
      </c>
      <c r="L19" s="86">
        <f t="shared" si="2"/>
        <v>0</v>
      </c>
    </row>
    <row r="20" spans="1:64" ht="34.35" customHeight="1">
      <c r="A20" s="26">
        <v>14</v>
      </c>
      <c r="B20" s="136" t="s">
        <v>133</v>
      </c>
      <c r="C20" s="152"/>
      <c r="D20" s="140" t="s">
        <v>84</v>
      </c>
      <c r="E20" s="136" t="s">
        <v>135</v>
      </c>
      <c r="F20" s="14" t="s">
        <v>86</v>
      </c>
      <c r="G20" s="146">
        <v>200</v>
      </c>
      <c r="H20" s="85"/>
      <c r="I20" s="86">
        <f t="shared" si="0"/>
        <v>0</v>
      </c>
      <c r="J20" s="87"/>
      <c r="K20" s="86">
        <f t="shared" si="1"/>
        <v>0</v>
      </c>
      <c r="L20" s="86">
        <f t="shared" si="2"/>
        <v>0</v>
      </c>
    </row>
    <row r="21" spans="1:64" ht="34.35" customHeight="1">
      <c r="A21" s="26">
        <v>15</v>
      </c>
      <c r="B21" s="136" t="s">
        <v>133</v>
      </c>
      <c r="C21" s="152"/>
      <c r="D21" s="140" t="s">
        <v>84</v>
      </c>
      <c r="E21" s="136" t="s">
        <v>136</v>
      </c>
      <c r="F21" s="14" t="s">
        <v>86</v>
      </c>
      <c r="G21" s="146">
        <v>350</v>
      </c>
      <c r="H21" s="85"/>
      <c r="I21" s="86">
        <f t="shared" si="0"/>
        <v>0</v>
      </c>
      <c r="J21" s="87"/>
      <c r="K21" s="86">
        <f t="shared" si="1"/>
        <v>0</v>
      </c>
      <c r="L21" s="86">
        <f t="shared" si="2"/>
        <v>0</v>
      </c>
    </row>
    <row r="22" spans="1:64" ht="34.35" customHeight="1">
      <c r="A22" s="26">
        <v>16</v>
      </c>
      <c r="B22" s="136" t="s">
        <v>133</v>
      </c>
      <c r="C22" s="152"/>
      <c r="D22" s="140" t="s">
        <v>84</v>
      </c>
      <c r="E22" s="136" t="s">
        <v>137</v>
      </c>
      <c r="F22" s="14" t="s">
        <v>86</v>
      </c>
      <c r="G22" s="146">
        <v>10</v>
      </c>
      <c r="H22" s="85"/>
      <c r="I22" s="86">
        <f t="shared" si="0"/>
        <v>0</v>
      </c>
      <c r="J22" s="87"/>
      <c r="K22" s="86">
        <f t="shared" si="1"/>
        <v>0</v>
      </c>
      <c r="L22" s="86">
        <f t="shared" si="2"/>
        <v>0</v>
      </c>
    </row>
    <row r="23" spans="1:64" ht="74.25" customHeight="1">
      <c r="A23" s="26">
        <v>17</v>
      </c>
      <c r="B23" s="136" t="s">
        <v>138</v>
      </c>
      <c r="C23" s="152"/>
      <c r="D23" s="140" t="s">
        <v>139</v>
      </c>
      <c r="E23" s="136" t="s">
        <v>140</v>
      </c>
      <c r="F23" s="14" t="s">
        <v>141</v>
      </c>
      <c r="G23" s="146">
        <v>1400</v>
      </c>
      <c r="H23" s="85"/>
      <c r="I23" s="86">
        <f t="shared" si="0"/>
        <v>0</v>
      </c>
      <c r="J23" s="87"/>
      <c r="K23" s="86">
        <f t="shared" si="1"/>
        <v>0</v>
      </c>
      <c r="L23" s="86">
        <f t="shared" si="2"/>
        <v>0</v>
      </c>
    </row>
    <row r="24" spans="1:64" ht="71.25" customHeight="1" thickBot="1">
      <c r="A24" s="26">
        <v>18</v>
      </c>
      <c r="B24" s="136" t="s">
        <v>138</v>
      </c>
      <c r="C24" s="152"/>
      <c r="D24" s="140" t="s">
        <v>139</v>
      </c>
      <c r="E24" s="136" t="s">
        <v>140</v>
      </c>
      <c r="F24" s="121" t="s">
        <v>142</v>
      </c>
      <c r="G24" s="148">
        <v>50</v>
      </c>
      <c r="H24" s="92"/>
      <c r="I24" s="88">
        <f t="shared" si="0"/>
        <v>0</v>
      </c>
      <c r="J24" s="87"/>
      <c r="K24" s="88">
        <f t="shared" si="1"/>
        <v>0</v>
      </c>
      <c r="L24" s="86">
        <f t="shared" si="2"/>
        <v>0</v>
      </c>
    </row>
    <row r="25" spans="1:64" ht="18.75" customHeight="1" thickBot="1">
      <c r="A25" s="2"/>
      <c r="B25" s="2"/>
      <c r="C25" s="18"/>
      <c r="D25" s="2"/>
      <c r="E25" s="2"/>
      <c r="F25" s="78" t="s">
        <v>20</v>
      </c>
      <c r="G25" s="79"/>
      <c r="H25" s="80"/>
      <c r="I25" s="81">
        <f>SUM(I7:I24)</f>
        <v>0</v>
      </c>
      <c r="J25" s="2"/>
      <c r="K25" s="82">
        <f>SUM(K7:K24)</f>
        <v>0</v>
      </c>
      <c r="L25" s="6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</row>
    <row r="26" spans="1:64">
      <c r="A26" s="20"/>
      <c r="B26" s="21"/>
      <c r="C26" s="22"/>
      <c r="D26" s="21"/>
      <c r="E26" s="21"/>
      <c r="F26" s="21"/>
      <c r="G26" s="4"/>
      <c r="H26" s="23"/>
      <c r="I26" s="24"/>
    </row>
    <row r="29" spans="1:64" hidden="1"/>
    <row r="30" spans="1:64" hidden="1"/>
  </sheetData>
  <mergeCells count="4">
    <mergeCell ref="F25:H25"/>
    <mergeCell ref="I2:L2"/>
    <mergeCell ref="A3:L3"/>
    <mergeCell ref="A4:L4"/>
  </mergeCells>
  <pageMargins left="0" right="0" top="0.39370078740157505" bottom="0.39370078740157505" header="0" footer="0"/>
  <pageSetup paperSize="9" fitToWidth="0" fitToHeight="0" pageOrder="overThenDown" orientation="landscape" useFirstPageNumber="1" r:id="rId1"/>
  <headerFooter>
    <oddHeader>&amp;C&amp;A</oddHeader>
    <oddFooter>&amp;CStrona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F7521-B8B6-4716-8CA8-6B6E444CE401}">
  <dimension ref="A1:BL15"/>
  <sheetViews>
    <sheetView workbookViewId="0">
      <selection activeCell="H7" sqref="H7:L7"/>
    </sheetView>
  </sheetViews>
  <sheetFormatPr defaultRowHeight="12.75"/>
  <cols>
    <col min="1" max="1" width="3.28515625" style="5" customWidth="1"/>
    <col min="2" max="2" width="18" style="5" customWidth="1"/>
    <col min="3" max="3" width="10" style="5" customWidth="1"/>
    <col min="4" max="4" width="12" style="5" customWidth="1"/>
    <col min="5" max="5" width="13.7109375" style="5" customWidth="1"/>
    <col min="6" max="6" width="12.42578125" style="5" customWidth="1"/>
    <col min="7" max="7" width="6.5703125" style="5" customWidth="1"/>
    <col min="8" max="8" width="12" style="5" customWidth="1"/>
    <col min="9" max="9" width="15.42578125" style="5" customWidth="1"/>
    <col min="10" max="10" width="10.42578125" style="5" customWidth="1"/>
    <col min="11" max="11" width="12.28515625" style="5" customWidth="1"/>
    <col min="12" max="12" width="11.42578125" style="5" customWidth="1"/>
    <col min="13" max="64" width="10.42578125" style="5" customWidth="1"/>
    <col min="65" max="65" width="9.140625" style="6" customWidth="1"/>
    <col min="66" max="16384" width="9.140625" style="6"/>
  </cols>
  <sheetData>
    <row r="1" spans="1:64">
      <c r="A1" s="2" t="s">
        <v>209</v>
      </c>
      <c r="B1" s="25"/>
      <c r="C1" s="2"/>
      <c r="D1" s="2"/>
      <c r="E1" s="2"/>
      <c r="F1" s="2"/>
      <c r="G1" s="2"/>
      <c r="H1" s="2"/>
      <c r="I1" s="3"/>
      <c r="J1" s="4"/>
      <c r="K1" s="2"/>
    </row>
    <row r="2" spans="1:64" ht="14.25" customHeight="1">
      <c r="A2" s="2" t="s">
        <v>210</v>
      </c>
      <c r="B2" s="2"/>
      <c r="C2" s="2"/>
      <c r="D2" s="2"/>
      <c r="E2" s="2"/>
      <c r="F2" s="2"/>
      <c r="G2" s="7"/>
      <c r="H2" s="7"/>
      <c r="I2" s="8"/>
      <c r="J2" s="8"/>
      <c r="K2" s="8"/>
      <c r="L2" s="8"/>
    </row>
    <row r="3" spans="1:64">
      <c r="A3" s="9" t="s">
        <v>143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64" ht="194.25" customHeight="1">
      <c r="A4" s="102" t="s">
        <v>211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</row>
    <row r="5" spans="1:64" ht="108.75" customHeight="1">
      <c r="A5" s="69" t="s">
        <v>1</v>
      </c>
      <c r="B5" s="122" t="s">
        <v>2</v>
      </c>
      <c r="C5" s="122" t="s">
        <v>175</v>
      </c>
      <c r="D5" s="70" t="s">
        <v>4</v>
      </c>
      <c r="E5" s="70" t="s">
        <v>5</v>
      </c>
      <c r="F5" s="122" t="s">
        <v>6</v>
      </c>
      <c r="G5" s="122" t="s">
        <v>7</v>
      </c>
      <c r="H5" s="122" t="s">
        <v>176</v>
      </c>
      <c r="I5" s="122" t="s">
        <v>177</v>
      </c>
      <c r="J5" s="122" t="s">
        <v>178</v>
      </c>
      <c r="K5" s="122" t="s">
        <v>9</v>
      </c>
      <c r="L5" s="122" t="s">
        <v>10</v>
      </c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</row>
    <row r="6" spans="1:64">
      <c r="A6" s="123">
        <v>1</v>
      </c>
      <c r="B6" s="124">
        <v>2</v>
      </c>
      <c r="C6" s="124">
        <v>3</v>
      </c>
      <c r="D6" s="124">
        <v>4</v>
      </c>
      <c r="E6" s="124">
        <v>5</v>
      </c>
      <c r="F6" s="124">
        <v>6</v>
      </c>
      <c r="G6" s="124">
        <v>7</v>
      </c>
      <c r="H6" s="124">
        <v>8</v>
      </c>
      <c r="I6" s="124">
        <v>9</v>
      </c>
      <c r="J6" s="124">
        <v>10</v>
      </c>
      <c r="K6" s="124">
        <v>11</v>
      </c>
      <c r="L6" s="124">
        <v>12</v>
      </c>
    </row>
    <row r="7" spans="1:64" ht="26.85" customHeight="1">
      <c r="A7" s="143">
        <v>1</v>
      </c>
      <c r="B7" s="143" t="s">
        <v>144</v>
      </c>
      <c r="C7" s="151"/>
      <c r="D7" s="140" t="s">
        <v>145</v>
      </c>
      <c r="E7" s="46" t="s">
        <v>146</v>
      </c>
      <c r="F7" s="62" t="s">
        <v>86</v>
      </c>
      <c r="G7" s="118">
        <v>10</v>
      </c>
      <c r="H7" s="85"/>
      <c r="I7" s="86">
        <f>ROUND(H7*G7,2)</f>
        <v>0</v>
      </c>
      <c r="J7" s="87"/>
      <c r="K7" s="86">
        <f>ROUND(I7+(I7*J7),2)</f>
        <v>0</v>
      </c>
      <c r="L7" s="86">
        <f>ROUND(K7/G7,2)</f>
        <v>0</v>
      </c>
    </row>
    <row r="8" spans="1:64" ht="32.1" customHeight="1">
      <c r="A8" s="143">
        <v>2</v>
      </c>
      <c r="B8" s="143" t="s">
        <v>144</v>
      </c>
      <c r="C8" s="151"/>
      <c r="D8" s="140" t="s">
        <v>145</v>
      </c>
      <c r="E8" s="46" t="s">
        <v>147</v>
      </c>
      <c r="F8" s="62" t="s">
        <v>86</v>
      </c>
      <c r="G8" s="118">
        <v>10</v>
      </c>
      <c r="H8" s="85"/>
      <c r="I8" s="86">
        <f t="shared" ref="I8:I13" si="0">ROUND(H8*G8,2)</f>
        <v>0</v>
      </c>
      <c r="J8" s="87"/>
      <c r="K8" s="86">
        <f t="shared" ref="K8:K13" si="1">ROUND(I8+(I8*J8),2)</f>
        <v>0</v>
      </c>
      <c r="L8" s="86">
        <f t="shared" ref="L8:L13" si="2">ROUND(K8/G8,2)</f>
        <v>0</v>
      </c>
    </row>
    <row r="9" spans="1:64" ht="31.35" customHeight="1">
      <c r="A9" s="143">
        <v>3</v>
      </c>
      <c r="B9" s="143" t="s">
        <v>144</v>
      </c>
      <c r="C9" s="151"/>
      <c r="D9" s="140" t="s">
        <v>145</v>
      </c>
      <c r="E9" s="46" t="s">
        <v>148</v>
      </c>
      <c r="F9" s="62" t="s">
        <v>86</v>
      </c>
      <c r="G9" s="118">
        <v>60</v>
      </c>
      <c r="H9" s="85"/>
      <c r="I9" s="86">
        <f t="shared" si="0"/>
        <v>0</v>
      </c>
      <c r="J9" s="87"/>
      <c r="K9" s="86">
        <f t="shared" si="1"/>
        <v>0</v>
      </c>
      <c r="L9" s="86">
        <f t="shared" si="2"/>
        <v>0</v>
      </c>
    </row>
    <row r="10" spans="1:64" ht="30.6" customHeight="1">
      <c r="A10" s="143">
        <v>4</v>
      </c>
      <c r="B10" s="143" t="s">
        <v>144</v>
      </c>
      <c r="C10" s="151"/>
      <c r="D10" s="140" t="s">
        <v>145</v>
      </c>
      <c r="E10" s="46" t="s">
        <v>149</v>
      </c>
      <c r="F10" s="62" t="s">
        <v>86</v>
      </c>
      <c r="G10" s="118">
        <v>2000</v>
      </c>
      <c r="H10" s="85"/>
      <c r="I10" s="86">
        <f t="shared" si="0"/>
        <v>0</v>
      </c>
      <c r="J10" s="87"/>
      <c r="K10" s="86">
        <f t="shared" si="1"/>
        <v>0</v>
      </c>
      <c r="L10" s="86">
        <f t="shared" si="2"/>
        <v>0</v>
      </c>
    </row>
    <row r="11" spans="1:64" ht="30.6" customHeight="1">
      <c r="A11" s="143">
        <v>5</v>
      </c>
      <c r="B11" s="136" t="s">
        <v>138</v>
      </c>
      <c r="C11" s="152"/>
      <c r="D11" s="140" t="s">
        <v>150</v>
      </c>
      <c r="E11" s="14" t="s">
        <v>151</v>
      </c>
      <c r="F11" s="14" t="s">
        <v>86</v>
      </c>
      <c r="G11" s="118">
        <v>150</v>
      </c>
      <c r="H11" s="85"/>
      <c r="I11" s="86">
        <f t="shared" si="0"/>
        <v>0</v>
      </c>
      <c r="J11" s="87"/>
      <c r="K11" s="86">
        <f t="shared" si="1"/>
        <v>0</v>
      </c>
      <c r="L11" s="86">
        <f t="shared" si="2"/>
        <v>0</v>
      </c>
    </row>
    <row r="12" spans="1:64" ht="30.6" customHeight="1">
      <c r="A12" s="143">
        <v>6</v>
      </c>
      <c r="B12" s="143" t="s">
        <v>152</v>
      </c>
      <c r="C12" s="152"/>
      <c r="D12" s="140" t="s">
        <v>44</v>
      </c>
      <c r="E12" s="46" t="s">
        <v>69</v>
      </c>
      <c r="F12" s="62" t="s">
        <v>153</v>
      </c>
      <c r="G12" s="154">
        <v>900</v>
      </c>
      <c r="H12" s="85"/>
      <c r="I12" s="86">
        <f t="shared" si="0"/>
        <v>0</v>
      </c>
      <c r="J12" s="87"/>
      <c r="K12" s="86">
        <f t="shared" si="1"/>
        <v>0</v>
      </c>
      <c r="L12" s="86">
        <f t="shared" si="2"/>
        <v>0</v>
      </c>
    </row>
    <row r="13" spans="1:64" ht="30.6" customHeight="1" thickBot="1">
      <c r="A13" s="143">
        <v>7</v>
      </c>
      <c r="B13" s="143" t="s">
        <v>152</v>
      </c>
      <c r="C13" s="152"/>
      <c r="D13" s="140" t="s">
        <v>44</v>
      </c>
      <c r="E13" s="46" t="s">
        <v>57</v>
      </c>
      <c r="F13" s="153" t="s">
        <v>154</v>
      </c>
      <c r="G13" s="155">
        <v>1400</v>
      </c>
      <c r="H13" s="92"/>
      <c r="I13" s="88">
        <f t="shared" si="0"/>
        <v>0</v>
      </c>
      <c r="J13" s="87"/>
      <c r="K13" s="88">
        <f t="shared" si="1"/>
        <v>0</v>
      </c>
      <c r="L13" s="86">
        <f t="shared" si="2"/>
        <v>0</v>
      </c>
    </row>
    <row r="14" spans="1:64" ht="18.75" customHeight="1" thickBot="1">
      <c r="A14" s="2"/>
      <c r="B14" s="2"/>
      <c r="C14" s="18"/>
      <c r="D14" s="2"/>
      <c r="E14" s="2"/>
      <c r="F14" s="78" t="s">
        <v>20</v>
      </c>
      <c r="G14" s="79"/>
      <c r="H14" s="93"/>
      <c r="I14" s="89">
        <f>SUM(I7:I13)</f>
        <v>0</v>
      </c>
      <c r="J14" s="2"/>
      <c r="K14" s="94">
        <f>SUM(K7:K13)</f>
        <v>0</v>
      </c>
      <c r="L14" s="6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</row>
    <row r="15" spans="1:64">
      <c r="A15" s="20"/>
      <c r="B15" s="21"/>
      <c r="C15" s="22"/>
      <c r="D15" s="21"/>
      <c r="E15" s="21"/>
      <c r="F15" s="21"/>
      <c r="G15" s="4"/>
      <c r="H15" s="23"/>
      <c r="I15" s="24"/>
    </row>
  </sheetData>
  <mergeCells count="4">
    <mergeCell ref="F14:H14"/>
    <mergeCell ref="I2:L2"/>
    <mergeCell ref="A3:L3"/>
    <mergeCell ref="A4:L4"/>
  </mergeCells>
  <pageMargins left="0" right="0" top="0.39370078740157505" bottom="0.39370078740157505" header="0" footer="0"/>
  <pageSetup paperSize="9" fitToWidth="0" fitToHeight="0" pageOrder="overThenDown" orientation="landscape" useFirstPageNumber="1" r:id="rId1"/>
  <headerFooter>
    <oddHeader>&amp;C&amp;A</oddHeader>
    <oddFooter>&amp;CStrona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B35E8-EAE2-4E48-9C4D-98778564F30E}">
  <dimension ref="A1:L8"/>
  <sheetViews>
    <sheetView workbookViewId="0">
      <selection activeCell="M7" sqref="M7"/>
    </sheetView>
  </sheetViews>
  <sheetFormatPr defaultRowHeight="12.75"/>
  <cols>
    <col min="1" max="1" width="4.85546875" style="6" customWidth="1"/>
    <col min="2" max="2" width="16" style="6" customWidth="1"/>
    <col min="3" max="4" width="12.140625" style="6" customWidth="1"/>
    <col min="5" max="5" width="14.28515625" style="6" customWidth="1"/>
    <col min="6" max="6" width="12.140625" style="6" customWidth="1"/>
    <col min="7" max="7" width="13.5703125" style="6" customWidth="1"/>
    <col min="8" max="8" width="9.140625" style="6" customWidth="1"/>
    <col min="9" max="9" width="12.140625" style="6" customWidth="1"/>
    <col min="10" max="10" width="6.7109375" style="6" customWidth="1"/>
    <col min="11" max="11" width="12.140625" style="6" customWidth="1"/>
    <col min="12" max="12" width="16.28515625" style="6" customWidth="1"/>
    <col min="13" max="13" width="9.140625" style="6" customWidth="1"/>
    <col min="14" max="16384" width="9.140625" style="6"/>
  </cols>
  <sheetData>
    <row r="1" spans="1:12">
      <c r="A1" s="2" t="s">
        <v>213</v>
      </c>
    </row>
    <row r="2" spans="1:12">
      <c r="A2" s="2" t="s">
        <v>214</v>
      </c>
    </row>
    <row r="3" spans="1:12">
      <c r="A3" s="9" t="s">
        <v>155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74.75" customHeight="1">
      <c r="A4" s="102" t="s">
        <v>215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</row>
    <row r="5" spans="1:12" ht="138" customHeight="1">
      <c r="A5" s="83" t="s">
        <v>1</v>
      </c>
      <c r="B5" s="101" t="s">
        <v>2</v>
      </c>
      <c r="C5" s="101" t="s">
        <v>3</v>
      </c>
      <c r="D5" s="83" t="s">
        <v>4</v>
      </c>
      <c r="E5" s="83" t="s">
        <v>5</v>
      </c>
      <c r="F5" s="101" t="s">
        <v>6</v>
      </c>
      <c r="G5" s="101" t="s">
        <v>156</v>
      </c>
      <c r="H5" s="101" t="s">
        <v>157</v>
      </c>
      <c r="I5" s="101" t="s">
        <v>158</v>
      </c>
      <c r="J5" s="101" t="s">
        <v>8</v>
      </c>
      <c r="K5" s="101" t="s">
        <v>9</v>
      </c>
      <c r="L5" s="101" t="s">
        <v>159</v>
      </c>
    </row>
    <row r="6" spans="1:12">
      <c r="A6" s="83">
        <v>1</v>
      </c>
      <c r="B6" s="83">
        <v>2</v>
      </c>
      <c r="C6" s="83">
        <v>3</v>
      </c>
      <c r="D6" s="83">
        <v>4</v>
      </c>
      <c r="E6" s="83">
        <v>5</v>
      </c>
      <c r="F6" s="83">
        <v>6</v>
      </c>
      <c r="G6" s="83">
        <v>7</v>
      </c>
      <c r="H6" s="83">
        <v>8</v>
      </c>
      <c r="I6" s="83">
        <v>9</v>
      </c>
      <c r="J6" s="83">
        <v>10</v>
      </c>
      <c r="K6" s="83">
        <v>11</v>
      </c>
      <c r="L6" s="83">
        <v>12</v>
      </c>
    </row>
    <row r="7" spans="1:12" ht="100.5" customHeight="1" thickBot="1">
      <c r="A7" s="26">
        <v>1</v>
      </c>
      <c r="B7" s="56" t="s">
        <v>160</v>
      </c>
      <c r="C7" s="83"/>
      <c r="D7" s="13" t="s">
        <v>23</v>
      </c>
      <c r="E7" s="13" t="s">
        <v>161</v>
      </c>
      <c r="F7" s="157" t="s">
        <v>162</v>
      </c>
      <c r="G7" s="158">
        <v>55000000</v>
      </c>
      <c r="H7" s="159"/>
      <c r="I7" s="160">
        <f>ROUND(G7*H7/1000,2)</f>
        <v>0</v>
      </c>
      <c r="J7" s="156"/>
      <c r="K7" s="160">
        <f>ROUND(I7+(I7*J7),2)</f>
        <v>0</v>
      </c>
      <c r="L7" s="19">
        <f>ROUND(K7/(G7/1000),2)</f>
        <v>0</v>
      </c>
    </row>
    <row r="8" spans="1:12" ht="15.75" customHeight="1" thickBot="1">
      <c r="A8" s="2"/>
      <c r="B8" s="2"/>
      <c r="C8" s="18"/>
      <c r="D8" s="2"/>
      <c r="E8" s="2"/>
      <c r="F8" s="78" t="s">
        <v>20</v>
      </c>
      <c r="G8" s="79"/>
      <c r="H8" s="93"/>
      <c r="I8" s="89">
        <f>SUM(I7)</f>
        <v>0</v>
      </c>
      <c r="J8" s="2"/>
      <c r="K8" s="82">
        <f>SUM(K7)</f>
        <v>0</v>
      </c>
    </row>
  </sheetData>
  <mergeCells count="3">
    <mergeCell ref="A3:L3"/>
    <mergeCell ref="A4:L4"/>
    <mergeCell ref="F8:H8"/>
  </mergeCells>
  <pageMargins left="0" right="0" top="0.39370078740157505" bottom="0.39370078740157505" header="0" footer="0"/>
  <pageSetup paperSize="9" fitToWidth="0" fitToHeight="0" pageOrder="overThenDown" orientation="landscape" useFirstPageNumber="1" r:id="rId1"/>
  <headerFooter>
    <oddHeader>&amp;C&amp;A</oddHeader>
    <oddFooter>&amp;CStrona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09A5C-0D47-4792-8C1D-1403458A9CB4}">
  <dimension ref="A1:BL13"/>
  <sheetViews>
    <sheetView workbookViewId="0">
      <selection activeCell="H7" sqref="H7:L7"/>
    </sheetView>
  </sheetViews>
  <sheetFormatPr defaultRowHeight="12.75"/>
  <cols>
    <col min="1" max="1" width="3.28515625" style="5" customWidth="1"/>
    <col min="2" max="2" width="18" style="5" customWidth="1"/>
    <col min="3" max="3" width="10" style="5" customWidth="1"/>
    <col min="4" max="4" width="12" style="5" customWidth="1"/>
    <col min="5" max="5" width="13.7109375" style="5" customWidth="1"/>
    <col min="6" max="6" width="12.42578125" style="5" customWidth="1"/>
    <col min="7" max="7" width="6.5703125" style="5" customWidth="1"/>
    <col min="8" max="8" width="12" style="5" customWidth="1"/>
    <col min="9" max="9" width="15.42578125" style="5" customWidth="1"/>
    <col min="10" max="10" width="10.42578125" style="5" customWidth="1"/>
    <col min="11" max="11" width="12.28515625" style="5" customWidth="1"/>
    <col min="12" max="12" width="11.42578125" style="5" customWidth="1"/>
    <col min="13" max="64" width="10.42578125" style="5" customWidth="1"/>
    <col min="65" max="65" width="9.140625" style="6" customWidth="1"/>
    <col min="66" max="16384" width="9.140625" style="6"/>
  </cols>
  <sheetData>
    <row r="1" spans="1:64">
      <c r="A1" s="2" t="s">
        <v>216</v>
      </c>
      <c r="B1" s="25"/>
      <c r="C1" s="2"/>
      <c r="D1" s="2"/>
      <c r="E1" s="2"/>
      <c r="F1" s="2"/>
      <c r="G1" s="2"/>
      <c r="H1" s="2"/>
      <c r="I1" s="3"/>
      <c r="J1" s="4"/>
      <c r="K1" s="2"/>
    </row>
    <row r="2" spans="1:64" ht="14.25" customHeight="1">
      <c r="A2" s="2" t="s">
        <v>217</v>
      </c>
      <c r="B2" s="2"/>
      <c r="C2" s="2"/>
      <c r="D2" s="2"/>
      <c r="E2" s="2"/>
      <c r="F2" s="2"/>
      <c r="G2" s="7"/>
      <c r="H2" s="7"/>
      <c r="I2" s="8"/>
      <c r="J2" s="8"/>
      <c r="K2" s="8"/>
      <c r="L2" s="8"/>
    </row>
    <row r="3" spans="1:64">
      <c r="A3" s="9" t="s">
        <v>163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64" ht="157.5" customHeight="1">
      <c r="A4" s="102" t="s">
        <v>218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</row>
    <row r="5" spans="1:64" ht="108.75" customHeight="1">
      <c r="A5" s="69" t="s">
        <v>1</v>
      </c>
      <c r="B5" s="122" t="s">
        <v>2</v>
      </c>
      <c r="C5" s="122" t="s">
        <v>175</v>
      </c>
      <c r="D5" s="70" t="s">
        <v>4</v>
      </c>
      <c r="E5" s="70" t="s">
        <v>5</v>
      </c>
      <c r="F5" s="122" t="s">
        <v>6</v>
      </c>
      <c r="G5" s="122" t="s">
        <v>7</v>
      </c>
      <c r="H5" s="122" t="s">
        <v>176</v>
      </c>
      <c r="I5" s="122" t="s">
        <v>177</v>
      </c>
      <c r="J5" s="122" t="s">
        <v>178</v>
      </c>
      <c r="K5" s="122" t="s">
        <v>9</v>
      </c>
      <c r="L5" s="122" t="s">
        <v>10</v>
      </c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</row>
    <row r="6" spans="1:64">
      <c r="A6" s="123">
        <v>1</v>
      </c>
      <c r="B6" s="124">
        <v>2</v>
      </c>
      <c r="C6" s="124">
        <v>3</v>
      </c>
      <c r="D6" s="124">
        <v>4</v>
      </c>
      <c r="E6" s="124">
        <v>5</v>
      </c>
      <c r="F6" s="124">
        <v>6</v>
      </c>
      <c r="G6" s="124">
        <v>7</v>
      </c>
      <c r="H6" s="124">
        <v>8</v>
      </c>
      <c r="I6" s="124">
        <v>9</v>
      </c>
      <c r="J6" s="124">
        <v>10</v>
      </c>
      <c r="K6" s="124">
        <v>11</v>
      </c>
      <c r="L6" s="124">
        <v>12</v>
      </c>
    </row>
    <row r="7" spans="1:64" ht="32.1" customHeight="1">
      <c r="A7" s="15">
        <v>1</v>
      </c>
      <c r="B7" s="56" t="s">
        <v>164</v>
      </c>
      <c r="C7" s="164"/>
      <c r="D7" s="56" t="s">
        <v>165</v>
      </c>
      <c r="E7" s="56" t="s">
        <v>72</v>
      </c>
      <c r="F7" s="65" t="s">
        <v>166</v>
      </c>
      <c r="G7" s="161">
        <v>210</v>
      </c>
      <c r="H7" s="85"/>
      <c r="I7" s="86">
        <f>ROUND(H7*G7,2)</f>
        <v>0</v>
      </c>
      <c r="J7" s="87"/>
      <c r="K7" s="86">
        <f>ROUND(I7+(I7*J7),2)</f>
        <v>0</v>
      </c>
      <c r="L7" s="86">
        <f>ROUND(K7/G7,2)</f>
        <v>0</v>
      </c>
    </row>
    <row r="8" spans="1:64" ht="32.85" customHeight="1">
      <c r="A8" s="15">
        <v>2</v>
      </c>
      <c r="B8" s="56" t="s">
        <v>164</v>
      </c>
      <c r="C8" s="164"/>
      <c r="D8" s="56" t="s">
        <v>165</v>
      </c>
      <c r="E8" s="56" t="s">
        <v>109</v>
      </c>
      <c r="F8" s="65" t="s">
        <v>166</v>
      </c>
      <c r="G8" s="161">
        <v>310</v>
      </c>
      <c r="H8" s="85"/>
      <c r="I8" s="86">
        <f t="shared" ref="I8:I11" si="0">ROUND(H8*G8,2)</f>
        <v>0</v>
      </c>
      <c r="J8" s="87"/>
      <c r="K8" s="86">
        <f t="shared" ref="K8:K11" si="1">ROUND(I8+(I8*J8),2)</f>
        <v>0</v>
      </c>
      <c r="L8" s="86">
        <f t="shared" ref="L8:L11" si="2">ROUND(K8/G8,2)</f>
        <v>0</v>
      </c>
    </row>
    <row r="9" spans="1:64" ht="29.85" customHeight="1">
      <c r="A9" s="15">
        <v>3</v>
      </c>
      <c r="B9" s="56" t="s">
        <v>164</v>
      </c>
      <c r="C9" s="164"/>
      <c r="D9" s="56" t="s">
        <v>165</v>
      </c>
      <c r="E9" s="56" t="s">
        <v>167</v>
      </c>
      <c r="F9" s="65" t="s">
        <v>166</v>
      </c>
      <c r="G9" s="161">
        <v>10</v>
      </c>
      <c r="H9" s="85"/>
      <c r="I9" s="86">
        <f t="shared" si="0"/>
        <v>0</v>
      </c>
      <c r="J9" s="87"/>
      <c r="K9" s="86">
        <f t="shared" si="1"/>
        <v>0</v>
      </c>
      <c r="L9" s="86">
        <f t="shared" si="2"/>
        <v>0</v>
      </c>
    </row>
    <row r="10" spans="1:64" ht="25.35" customHeight="1">
      <c r="A10" s="15">
        <v>4</v>
      </c>
      <c r="B10" s="56" t="s">
        <v>164</v>
      </c>
      <c r="C10" s="164"/>
      <c r="D10" s="56" t="s">
        <v>165</v>
      </c>
      <c r="E10" s="56" t="s">
        <v>55</v>
      </c>
      <c r="F10" s="65" t="s">
        <v>166</v>
      </c>
      <c r="G10" s="161">
        <v>42</v>
      </c>
      <c r="H10" s="85"/>
      <c r="I10" s="86">
        <f t="shared" si="0"/>
        <v>0</v>
      </c>
      <c r="J10" s="87"/>
      <c r="K10" s="86">
        <f t="shared" si="1"/>
        <v>0</v>
      </c>
      <c r="L10" s="86">
        <f t="shared" si="2"/>
        <v>0</v>
      </c>
    </row>
    <row r="11" spans="1:64" ht="27.6" customHeight="1" thickBot="1">
      <c r="A11" s="15">
        <v>5</v>
      </c>
      <c r="B11" s="56" t="s">
        <v>164</v>
      </c>
      <c r="C11" s="164"/>
      <c r="D11" s="56" t="s">
        <v>165</v>
      </c>
      <c r="E11" s="56" t="s">
        <v>69</v>
      </c>
      <c r="F11" s="162" t="s">
        <v>166</v>
      </c>
      <c r="G11" s="163">
        <v>10</v>
      </c>
      <c r="H11" s="92"/>
      <c r="I11" s="88">
        <f t="shared" si="0"/>
        <v>0</v>
      </c>
      <c r="J11" s="87"/>
      <c r="K11" s="88">
        <f t="shared" si="1"/>
        <v>0</v>
      </c>
      <c r="L11" s="86">
        <f t="shared" si="2"/>
        <v>0</v>
      </c>
    </row>
    <row r="12" spans="1:64" ht="18.75" customHeight="1" thickBot="1">
      <c r="A12" s="2"/>
      <c r="B12" s="2"/>
      <c r="C12" s="18"/>
      <c r="D12" s="2"/>
      <c r="E12" s="2"/>
      <c r="F12" s="78" t="s">
        <v>20</v>
      </c>
      <c r="G12" s="79"/>
      <c r="H12" s="93"/>
      <c r="I12" s="89">
        <f>SUM(I7:I11)</f>
        <v>0</v>
      </c>
      <c r="J12" s="2"/>
      <c r="K12" s="82">
        <f>SUM(K7:K11)</f>
        <v>0</v>
      </c>
      <c r="L12" s="6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</row>
    <row r="13" spans="1:64">
      <c r="A13" s="20"/>
      <c r="B13" s="21"/>
      <c r="C13" s="22"/>
      <c r="D13" s="21"/>
      <c r="E13" s="21"/>
      <c r="F13" s="21"/>
      <c r="G13" s="4"/>
      <c r="H13" s="23"/>
      <c r="I13" s="24"/>
    </row>
  </sheetData>
  <mergeCells count="4">
    <mergeCell ref="F12:H12"/>
    <mergeCell ref="I2:L2"/>
    <mergeCell ref="A3:L3"/>
    <mergeCell ref="A4:L4"/>
  </mergeCells>
  <pageMargins left="0" right="0" top="0.39370078740157505" bottom="0.39370078740157505" header="0" footer="0"/>
  <pageSetup paperSize="9" fitToWidth="0" fitToHeight="0" pageOrder="overThenDown" orientation="landscape" useFirstPageNumber="1" r:id="rId1"/>
  <headerFooter>
    <oddHeader>&amp;C&amp;A</oddHeader>
    <oddFooter>&amp;CStrona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CB9D6-A274-4243-8269-759ABD800E32}">
  <dimension ref="A1:BL10"/>
  <sheetViews>
    <sheetView tabSelected="1" workbookViewId="0">
      <selection activeCell="Q5" sqref="Q5"/>
    </sheetView>
  </sheetViews>
  <sheetFormatPr defaultRowHeight="12.75"/>
  <cols>
    <col min="1" max="1" width="3.28515625" style="5" customWidth="1"/>
    <col min="2" max="2" width="18" style="5" customWidth="1"/>
    <col min="3" max="3" width="10" style="5" customWidth="1"/>
    <col min="4" max="4" width="12" style="5" customWidth="1"/>
    <col min="5" max="5" width="13.7109375" style="5" customWidth="1"/>
    <col min="6" max="6" width="12.42578125" style="5" customWidth="1"/>
    <col min="7" max="7" width="6.5703125" style="5" customWidth="1"/>
    <col min="8" max="8" width="12" style="5" customWidth="1"/>
    <col min="9" max="9" width="15.42578125" style="5" customWidth="1"/>
    <col min="10" max="10" width="10.42578125" style="5" customWidth="1"/>
    <col min="11" max="11" width="12.28515625" style="5" customWidth="1"/>
    <col min="12" max="12" width="11.42578125" style="5" customWidth="1"/>
    <col min="13" max="64" width="10.42578125" style="5" customWidth="1"/>
    <col min="65" max="65" width="9.140625" style="6" customWidth="1"/>
    <col min="66" max="16384" width="9.140625" style="6"/>
  </cols>
  <sheetData>
    <row r="1" spans="1:64">
      <c r="A1" s="2" t="s">
        <v>172</v>
      </c>
      <c r="B1" s="25"/>
      <c r="C1" s="2"/>
      <c r="D1" s="2"/>
      <c r="E1" s="2"/>
      <c r="F1" s="2"/>
      <c r="G1" s="2"/>
      <c r="H1" s="2"/>
      <c r="I1" s="3"/>
      <c r="J1" s="4"/>
      <c r="K1" s="2"/>
    </row>
    <row r="2" spans="1:64" ht="14.25" customHeight="1">
      <c r="A2" s="2" t="s">
        <v>219</v>
      </c>
      <c r="B2" s="2"/>
      <c r="C2" s="2"/>
      <c r="D2" s="2"/>
      <c r="E2" s="2"/>
      <c r="F2" s="2"/>
      <c r="G2" s="7"/>
      <c r="H2" s="7"/>
      <c r="I2" s="8"/>
      <c r="J2" s="8"/>
      <c r="K2" s="8"/>
      <c r="L2" s="8"/>
    </row>
    <row r="3" spans="1:64">
      <c r="A3" s="9" t="s">
        <v>168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64" ht="157.5" customHeight="1">
      <c r="A4" s="102" t="s">
        <v>220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</row>
    <row r="5" spans="1:64" ht="120.75" customHeight="1">
      <c r="A5" s="69" t="s">
        <v>1</v>
      </c>
      <c r="B5" s="122" t="s">
        <v>2</v>
      </c>
      <c r="C5" s="122" t="s">
        <v>175</v>
      </c>
      <c r="D5" s="70" t="s">
        <v>4</v>
      </c>
      <c r="E5" s="70" t="s">
        <v>5</v>
      </c>
      <c r="F5" s="122" t="s">
        <v>6</v>
      </c>
      <c r="G5" s="122" t="s">
        <v>7</v>
      </c>
      <c r="H5" s="122" t="s">
        <v>176</v>
      </c>
      <c r="I5" s="122" t="s">
        <v>177</v>
      </c>
      <c r="J5" s="122" t="s">
        <v>178</v>
      </c>
      <c r="K5" s="122" t="s">
        <v>9</v>
      </c>
      <c r="L5" s="122" t="s">
        <v>10</v>
      </c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</row>
    <row r="6" spans="1:64">
      <c r="A6" s="123">
        <v>1</v>
      </c>
      <c r="B6" s="124">
        <v>2</v>
      </c>
      <c r="C6" s="124">
        <v>3</v>
      </c>
      <c r="D6" s="124">
        <v>4</v>
      </c>
      <c r="E6" s="124">
        <v>5</v>
      </c>
      <c r="F6" s="124">
        <v>6</v>
      </c>
      <c r="G6" s="124">
        <v>7</v>
      </c>
      <c r="H6" s="124">
        <v>8</v>
      </c>
      <c r="I6" s="124">
        <v>9</v>
      </c>
      <c r="J6" s="124">
        <v>10</v>
      </c>
      <c r="K6" s="124">
        <v>11</v>
      </c>
      <c r="L6" s="124">
        <v>12</v>
      </c>
    </row>
    <row r="7" spans="1:64" ht="75" customHeight="1">
      <c r="A7" s="26">
        <v>1</v>
      </c>
      <c r="B7" s="56" t="s">
        <v>64</v>
      </c>
      <c r="C7" s="149"/>
      <c r="D7" s="13" t="s">
        <v>169</v>
      </c>
      <c r="E7" s="13" t="s">
        <v>69</v>
      </c>
      <c r="F7" s="13" t="s">
        <v>86</v>
      </c>
      <c r="G7" s="165">
        <v>250</v>
      </c>
      <c r="H7" s="85"/>
      <c r="I7" s="86">
        <f>ROUND(H7*G7,2)</f>
        <v>0</v>
      </c>
      <c r="J7" s="87"/>
      <c r="K7" s="86">
        <f>ROUND(I7+(I7*J7),2)</f>
        <v>0</v>
      </c>
      <c r="L7" s="86">
        <f>ROUND(K7/G7,2)</f>
        <v>0</v>
      </c>
    </row>
    <row r="8" spans="1:64" ht="75.75" customHeight="1" thickBot="1">
      <c r="A8" s="26">
        <v>2</v>
      </c>
      <c r="B8" s="56" t="s">
        <v>64</v>
      </c>
      <c r="C8" s="150"/>
      <c r="D8" s="13" t="s">
        <v>169</v>
      </c>
      <c r="E8" s="13" t="s">
        <v>170</v>
      </c>
      <c r="F8" s="90" t="s">
        <v>86</v>
      </c>
      <c r="G8" s="166">
        <v>200</v>
      </c>
      <c r="H8" s="92"/>
      <c r="I8" s="88">
        <f>ROUND(H8*G8,2)</f>
        <v>0</v>
      </c>
      <c r="J8" s="87"/>
      <c r="K8" s="88">
        <f>ROUND(I8+(I8*J8),2)</f>
        <v>0</v>
      </c>
      <c r="L8" s="86">
        <f>ROUND(K8/G8,2)</f>
        <v>0</v>
      </c>
    </row>
    <row r="9" spans="1:64" ht="18.75" customHeight="1" thickBot="1">
      <c r="A9" s="2"/>
      <c r="B9" s="2"/>
      <c r="C9" s="18"/>
      <c r="D9" s="2"/>
      <c r="E9" s="2"/>
      <c r="F9" s="78" t="s">
        <v>20</v>
      </c>
      <c r="G9" s="79"/>
      <c r="H9" s="93"/>
      <c r="I9" s="89">
        <f>SUM(I7:I8)</f>
        <v>0</v>
      </c>
      <c r="J9" s="2"/>
      <c r="K9" s="82">
        <f>SUM(K7:K8)</f>
        <v>0</v>
      </c>
      <c r="L9" s="6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</row>
    <row r="10" spans="1:64">
      <c r="A10" s="20"/>
      <c r="B10" s="21"/>
      <c r="C10" s="22"/>
      <c r="D10" s="21"/>
      <c r="E10" s="21"/>
      <c r="F10" s="21"/>
      <c r="G10" s="4"/>
      <c r="H10" s="23"/>
      <c r="I10" s="24"/>
    </row>
  </sheetData>
  <mergeCells count="4">
    <mergeCell ref="F9:H9"/>
    <mergeCell ref="I2:L2"/>
    <mergeCell ref="A3:L3"/>
    <mergeCell ref="A4:L4"/>
  </mergeCells>
  <pageMargins left="0" right="0" top="0.39370078740157505" bottom="0.39370078740157505" header="0" footer="0"/>
  <pageSetup paperSize="9" fitToWidth="0" fitToHeight="0" pageOrder="overThenDown" orientation="landscape" useFirstPageNumber="1" r:id="rId1"/>
  <headerFooter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14B66-1C5F-42BF-A9FB-963F2028538E}">
  <dimension ref="A1:BL23"/>
  <sheetViews>
    <sheetView zoomScaleNormal="100" workbookViewId="0">
      <selection activeCell="O7" sqref="O7"/>
    </sheetView>
  </sheetViews>
  <sheetFormatPr defaultRowHeight="99" customHeight="1"/>
  <cols>
    <col min="1" max="1" width="3.28515625" style="5" customWidth="1"/>
    <col min="2" max="2" width="19" style="5" customWidth="1"/>
    <col min="3" max="3" width="10" style="5" customWidth="1"/>
    <col min="4" max="4" width="12" style="5" customWidth="1"/>
    <col min="5" max="5" width="13.7109375" style="5" customWidth="1"/>
    <col min="6" max="6" width="12.42578125" style="5" customWidth="1"/>
    <col min="7" max="7" width="6.5703125" style="5" customWidth="1"/>
    <col min="8" max="8" width="12" style="5" customWidth="1"/>
    <col min="9" max="9" width="15.42578125" style="5" customWidth="1"/>
    <col min="10" max="10" width="10.42578125" style="5" customWidth="1"/>
    <col min="11" max="11" width="12.28515625" style="5" customWidth="1"/>
    <col min="12" max="12" width="11.42578125" style="5" customWidth="1"/>
    <col min="13" max="64" width="10.42578125" style="5" customWidth="1"/>
    <col min="65" max="65" width="9.140625" style="6" customWidth="1"/>
    <col min="66" max="16384" width="9.140625" style="6"/>
  </cols>
  <sheetData>
    <row r="1" spans="1:64" ht="15.75" customHeight="1">
      <c r="A1" s="2" t="s">
        <v>180</v>
      </c>
      <c r="B1" s="25"/>
      <c r="C1" s="2"/>
      <c r="D1" s="25"/>
      <c r="E1" s="2"/>
      <c r="F1" s="2"/>
      <c r="G1" s="2"/>
      <c r="H1" s="2"/>
      <c r="I1" s="3"/>
      <c r="J1" s="4"/>
      <c r="K1" s="2"/>
    </row>
    <row r="2" spans="1:64" ht="18" customHeight="1">
      <c r="A2" s="2" t="s">
        <v>181</v>
      </c>
      <c r="B2" s="2"/>
      <c r="C2" s="2"/>
      <c r="D2" s="2"/>
      <c r="E2" s="2"/>
      <c r="F2" s="2"/>
      <c r="G2" s="7"/>
      <c r="H2" s="7"/>
      <c r="I2" s="8"/>
      <c r="J2" s="8"/>
      <c r="K2" s="8"/>
      <c r="L2" s="8"/>
    </row>
    <row r="3" spans="1:64" ht="26.25" customHeight="1">
      <c r="A3" s="9" t="s">
        <v>21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64" ht="150.75" customHeight="1">
      <c r="A4" s="64" t="s">
        <v>184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10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</row>
    <row r="5" spans="1:64" ht="84" customHeight="1">
      <c r="A5" s="66" t="s">
        <v>1</v>
      </c>
      <c r="B5" s="67" t="s">
        <v>2</v>
      </c>
      <c r="C5" s="67" t="s">
        <v>175</v>
      </c>
      <c r="D5" s="68" t="s">
        <v>4</v>
      </c>
      <c r="E5" s="68" t="s">
        <v>5</v>
      </c>
      <c r="F5" s="67" t="s">
        <v>6</v>
      </c>
      <c r="G5" s="67" t="s">
        <v>7</v>
      </c>
      <c r="H5" s="67" t="s">
        <v>176</v>
      </c>
      <c r="I5" s="67" t="s">
        <v>177</v>
      </c>
      <c r="J5" s="67" t="s">
        <v>178</v>
      </c>
      <c r="K5" s="67" t="s">
        <v>9</v>
      </c>
      <c r="L5" s="67" t="s">
        <v>10</v>
      </c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</row>
    <row r="6" spans="1:64" ht="17.25" customHeight="1">
      <c r="A6" s="69">
        <v>1</v>
      </c>
      <c r="B6" s="70">
        <v>2</v>
      </c>
      <c r="C6" s="70">
        <v>3</v>
      </c>
      <c r="D6" s="70">
        <v>4</v>
      </c>
      <c r="E6" s="70">
        <v>5</v>
      </c>
      <c r="F6" s="70">
        <v>6</v>
      </c>
      <c r="G6" s="70">
        <v>7</v>
      </c>
      <c r="H6" s="70">
        <v>8</v>
      </c>
      <c r="I6" s="70">
        <v>9</v>
      </c>
      <c r="J6" s="70">
        <v>10</v>
      </c>
      <c r="K6" s="70">
        <v>11</v>
      </c>
      <c r="L6" s="70">
        <v>12</v>
      </c>
    </row>
    <row r="7" spans="1:64" ht="99" customHeight="1" thickBot="1">
      <c r="A7" s="26">
        <v>1</v>
      </c>
      <c r="B7" s="27" t="s">
        <v>22</v>
      </c>
      <c r="C7" s="83"/>
      <c r="D7" s="13" t="s">
        <v>23</v>
      </c>
      <c r="E7" s="13" t="s">
        <v>24</v>
      </c>
      <c r="F7" s="90" t="s">
        <v>25</v>
      </c>
      <c r="G7" s="91">
        <v>660</v>
      </c>
      <c r="H7" s="92"/>
      <c r="I7" s="88">
        <f>ROUND(H7*G7,2)</f>
        <v>0</v>
      </c>
      <c r="J7" s="87"/>
      <c r="K7" s="88">
        <f>ROUND(I7+(I7*J7),2)</f>
        <v>0</v>
      </c>
      <c r="L7" s="86">
        <f>ROUND(K7/G7,2)</f>
        <v>0</v>
      </c>
    </row>
    <row r="8" spans="1:64" ht="29.25" customHeight="1" thickBot="1">
      <c r="A8" s="2"/>
      <c r="B8" s="2"/>
      <c r="C8" s="18"/>
      <c r="D8" s="2"/>
      <c r="E8" s="2"/>
      <c r="F8" s="78" t="s">
        <v>20</v>
      </c>
      <c r="G8" s="79"/>
      <c r="H8" s="93"/>
      <c r="I8" s="89">
        <f>SUM(I7:I7)</f>
        <v>0</v>
      </c>
      <c r="J8" s="2"/>
      <c r="K8" s="82">
        <f>SUM(K7:K7)</f>
        <v>0</v>
      </c>
      <c r="L8" s="6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</row>
    <row r="9" spans="1:64" ht="30" customHeight="1">
      <c r="A9" s="20"/>
      <c r="B9" s="21"/>
      <c r="C9" s="22"/>
      <c r="D9" s="21"/>
      <c r="E9" s="21"/>
      <c r="F9" s="21"/>
      <c r="G9" s="4"/>
      <c r="H9" s="23"/>
      <c r="I9" s="24"/>
    </row>
    <row r="10" spans="1:64" ht="20.25" customHeight="1"/>
    <row r="11" spans="1:64" ht="20.25" customHeight="1"/>
    <row r="12" spans="1:64" ht="23.25" customHeight="1"/>
    <row r="13" spans="1:64" ht="19.5" customHeight="1"/>
    <row r="14" spans="1:64" ht="20.25" customHeight="1"/>
    <row r="15" spans="1:64" ht="18.75" customHeight="1"/>
    <row r="16" spans="1:64" ht="13.5" customHeight="1"/>
    <row r="17" ht="17.25" customHeight="1"/>
    <row r="18" ht="24" customHeight="1"/>
    <row r="19" ht="24" customHeight="1"/>
    <row r="20" ht="21" customHeight="1"/>
    <row r="21" ht="24.75" customHeight="1"/>
    <row r="22" ht="29.25" customHeight="1"/>
    <row r="23" ht="27.75" customHeight="1"/>
  </sheetData>
  <mergeCells count="4">
    <mergeCell ref="F8:H8"/>
    <mergeCell ref="I2:L2"/>
    <mergeCell ref="A3:L3"/>
    <mergeCell ref="A4:L4"/>
  </mergeCells>
  <pageMargins left="0" right="0" top="0.39370078740157505" bottom="0.39370078740157505" header="0" footer="0"/>
  <pageSetup paperSize="9" fitToWidth="0" fitToHeight="0" pageOrder="overThenDown" orientation="landscape" useFirstPageNumber="1" r:id="rId1"/>
  <headerFooter>
    <oddHeader>&amp;C&amp;A</oddHeader>
    <oddFooter>&amp;CStrona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8EA8C-06D3-4A69-9847-23E556F9DFFC}">
  <dimension ref="A1:BL14"/>
  <sheetViews>
    <sheetView zoomScaleNormal="100" workbookViewId="0">
      <selection activeCell="G31" sqref="G31"/>
    </sheetView>
  </sheetViews>
  <sheetFormatPr defaultRowHeight="12.75"/>
  <cols>
    <col min="1" max="1" width="3.28515625" style="5" customWidth="1"/>
    <col min="2" max="2" width="18" style="5" customWidth="1"/>
    <col min="3" max="3" width="10" style="5" customWidth="1"/>
    <col min="4" max="4" width="12" style="5" customWidth="1"/>
    <col min="5" max="5" width="13.7109375" style="5" customWidth="1"/>
    <col min="6" max="6" width="12.42578125" style="5" customWidth="1"/>
    <col min="7" max="7" width="6.5703125" style="5" customWidth="1"/>
    <col min="8" max="8" width="12" style="5" customWidth="1"/>
    <col min="9" max="9" width="15.42578125" style="5" customWidth="1"/>
    <col min="10" max="10" width="10.42578125" style="5" customWidth="1"/>
    <col min="11" max="11" width="12.28515625" style="5" customWidth="1"/>
    <col min="12" max="12" width="11.42578125" style="5" customWidth="1"/>
    <col min="13" max="64" width="10.42578125" style="5" customWidth="1"/>
    <col min="65" max="65" width="9.140625" style="6" customWidth="1"/>
    <col min="66" max="16384" width="9.140625" style="6"/>
  </cols>
  <sheetData>
    <row r="1" spans="1:64">
      <c r="A1" s="2" t="s">
        <v>182</v>
      </c>
      <c r="B1" s="25"/>
      <c r="C1" s="2"/>
      <c r="D1" s="2"/>
      <c r="E1" s="2"/>
      <c r="F1" s="2"/>
      <c r="G1" s="2"/>
      <c r="H1" s="2"/>
      <c r="I1" s="3"/>
      <c r="J1" s="4"/>
      <c r="K1" s="2"/>
    </row>
    <row r="2" spans="1:64" ht="14.25" customHeight="1">
      <c r="A2" s="2" t="s">
        <v>183</v>
      </c>
      <c r="B2" s="2"/>
      <c r="C2" s="2"/>
      <c r="D2" s="2"/>
      <c r="E2" s="2"/>
      <c r="F2" s="2"/>
      <c r="G2" s="7"/>
      <c r="H2" s="7"/>
      <c r="I2" s="8"/>
      <c r="J2" s="8"/>
      <c r="K2" s="8"/>
      <c r="L2" s="8"/>
    </row>
    <row r="3" spans="1:64">
      <c r="A3" s="9" t="s">
        <v>26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64" ht="173.25" customHeight="1">
      <c r="A4" s="102" t="s">
        <v>212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</row>
    <row r="5" spans="1:64" ht="96.75" customHeight="1">
      <c r="A5" s="66" t="s">
        <v>1</v>
      </c>
      <c r="B5" s="67" t="s">
        <v>2</v>
      </c>
      <c r="C5" s="67" t="s">
        <v>175</v>
      </c>
      <c r="D5" s="68" t="s">
        <v>4</v>
      </c>
      <c r="E5" s="68" t="s">
        <v>5</v>
      </c>
      <c r="F5" s="67" t="s">
        <v>6</v>
      </c>
      <c r="G5" s="67" t="s">
        <v>7</v>
      </c>
      <c r="H5" s="67" t="s">
        <v>176</v>
      </c>
      <c r="I5" s="67" t="s">
        <v>177</v>
      </c>
      <c r="J5" s="67" t="s">
        <v>178</v>
      </c>
      <c r="K5" s="67" t="s">
        <v>9</v>
      </c>
      <c r="L5" s="67" t="s">
        <v>10</v>
      </c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</row>
    <row r="6" spans="1:64">
      <c r="A6" s="69">
        <v>1</v>
      </c>
      <c r="B6" s="70">
        <v>2</v>
      </c>
      <c r="C6" s="70">
        <v>3</v>
      </c>
      <c r="D6" s="70">
        <v>4</v>
      </c>
      <c r="E6" s="70">
        <v>5</v>
      </c>
      <c r="F6" s="70">
        <v>6</v>
      </c>
      <c r="G6" s="70">
        <v>7</v>
      </c>
      <c r="H6" s="70">
        <v>8</v>
      </c>
      <c r="I6" s="70">
        <v>9</v>
      </c>
      <c r="J6" s="70">
        <v>10</v>
      </c>
      <c r="K6" s="70">
        <v>11</v>
      </c>
      <c r="L6" s="70">
        <v>12</v>
      </c>
    </row>
    <row r="7" spans="1:64" ht="44.85" customHeight="1">
      <c r="A7" s="15">
        <v>1</v>
      </c>
      <c r="B7" s="32" t="s">
        <v>27</v>
      </c>
      <c r="C7" s="99"/>
      <c r="D7" s="14" t="s">
        <v>28</v>
      </c>
      <c r="E7" s="95" t="s">
        <v>29</v>
      </c>
      <c r="F7" s="97">
        <v>112</v>
      </c>
      <c r="G7" s="104">
        <v>275</v>
      </c>
      <c r="H7" s="92"/>
      <c r="I7" s="88">
        <f>ROUND(H7*G7,2)</f>
        <v>0</v>
      </c>
      <c r="J7" s="87"/>
      <c r="K7" s="88">
        <f>ROUND(I7+(I7*J7),2)</f>
        <v>0</v>
      </c>
      <c r="L7" s="86">
        <f>ROUND(K7/G7,2)</f>
        <v>0</v>
      </c>
    </row>
    <row r="8" spans="1:64" ht="44.85" customHeight="1">
      <c r="A8" s="26">
        <v>2</v>
      </c>
      <c r="B8" s="33" t="s">
        <v>30</v>
      </c>
      <c r="C8" s="100"/>
      <c r="D8" s="13" t="s">
        <v>31</v>
      </c>
      <c r="E8" s="95" t="s">
        <v>32</v>
      </c>
      <c r="F8" s="97">
        <v>56</v>
      </c>
      <c r="G8" s="104">
        <v>320</v>
      </c>
      <c r="H8" s="92"/>
      <c r="I8" s="88">
        <f t="shared" ref="I8:I11" si="0">ROUND(H8*G8,2)</f>
        <v>0</v>
      </c>
      <c r="J8" s="87"/>
      <c r="K8" s="88">
        <f t="shared" ref="K8:K11" si="1">ROUND(I8+(I8*J8),2)</f>
        <v>0</v>
      </c>
      <c r="L8" s="86">
        <f t="shared" ref="L8:L11" si="2">ROUND(K8/G8,2)</f>
        <v>0</v>
      </c>
    </row>
    <row r="9" spans="1:64" ht="44.85" customHeight="1">
      <c r="A9" s="26">
        <v>3</v>
      </c>
      <c r="B9" s="34" t="s">
        <v>30</v>
      </c>
      <c r="C9" s="101"/>
      <c r="D9" s="14" t="s">
        <v>31</v>
      </c>
      <c r="E9" s="95" t="s">
        <v>33</v>
      </c>
      <c r="F9" s="97">
        <v>14</v>
      </c>
      <c r="G9" s="104">
        <v>10</v>
      </c>
      <c r="H9" s="92"/>
      <c r="I9" s="88">
        <f t="shared" si="0"/>
        <v>0</v>
      </c>
      <c r="J9" s="87"/>
      <c r="K9" s="88">
        <f t="shared" si="1"/>
        <v>0</v>
      </c>
      <c r="L9" s="86">
        <f t="shared" si="2"/>
        <v>0</v>
      </c>
    </row>
    <row r="10" spans="1:64" ht="44.85" customHeight="1">
      <c r="A10" s="26">
        <v>4</v>
      </c>
      <c r="B10" s="35" t="s">
        <v>34</v>
      </c>
      <c r="C10" s="101"/>
      <c r="D10" s="13" t="s">
        <v>23</v>
      </c>
      <c r="E10" s="96" t="s">
        <v>35</v>
      </c>
      <c r="F10" s="98" t="s">
        <v>36</v>
      </c>
      <c r="G10" s="104">
        <v>1150</v>
      </c>
      <c r="H10" s="92"/>
      <c r="I10" s="88">
        <f t="shared" si="0"/>
        <v>0</v>
      </c>
      <c r="J10" s="87"/>
      <c r="K10" s="88">
        <f t="shared" si="1"/>
        <v>0</v>
      </c>
      <c r="L10" s="86">
        <f t="shared" si="2"/>
        <v>0</v>
      </c>
    </row>
    <row r="11" spans="1:64" ht="44.85" customHeight="1" thickBot="1">
      <c r="A11" s="26">
        <v>5</v>
      </c>
      <c r="B11" s="34" t="s">
        <v>34</v>
      </c>
      <c r="C11" s="101"/>
      <c r="D11" s="13" t="s">
        <v>23</v>
      </c>
      <c r="E11" s="95" t="s">
        <v>37</v>
      </c>
      <c r="F11" s="112" t="s">
        <v>36</v>
      </c>
      <c r="G11" s="105">
        <v>10</v>
      </c>
      <c r="H11" s="92"/>
      <c r="I11" s="88">
        <f t="shared" si="0"/>
        <v>0</v>
      </c>
      <c r="J11" s="87"/>
      <c r="K11" s="88">
        <f t="shared" si="1"/>
        <v>0</v>
      </c>
      <c r="L11" s="86">
        <f t="shared" si="2"/>
        <v>0</v>
      </c>
    </row>
    <row r="12" spans="1:64" ht="18.75" customHeight="1" thickBot="1">
      <c r="A12" s="2"/>
      <c r="B12" s="2"/>
      <c r="C12" s="18"/>
      <c r="D12" s="2"/>
      <c r="E12" s="2"/>
      <c r="F12" s="78" t="s">
        <v>20</v>
      </c>
      <c r="G12" s="79"/>
      <c r="H12" s="93"/>
      <c r="I12" s="89">
        <f>SUM(I7:I11)</f>
        <v>0</v>
      </c>
      <c r="J12" s="2"/>
      <c r="K12" s="94">
        <f>SUM(K7:K11)</f>
        <v>0</v>
      </c>
      <c r="L12" s="6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</row>
    <row r="13" spans="1:64">
      <c r="A13" s="20"/>
      <c r="B13" s="21"/>
      <c r="C13" s="22"/>
      <c r="D13" s="21"/>
      <c r="E13" s="21"/>
      <c r="F13" s="21"/>
      <c r="G13" s="4"/>
      <c r="H13" s="23"/>
      <c r="I13" s="24"/>
    </row>
    <row r="14" spans="1:64" ht="14.25" customHeight="1">
      <c r="B14" s="20"/>
    </row>
  </sheetData>
  <mergeCells count="4">
    <mergeCell ref="F12:H12"/>
    <mergeCell ref="I2:L2"/>
    <mergeCell ref="A3:L3"/>
    <mergeCell ref="A4:L4"/>
  </mergeCells>
  <pageMargins left="0" right="0" top="0.39370078740157505" bottom="0.39370078740157505" header="0" footer="0"/>
  <pageSetup paperSize="9" fitToWidth="0" fitToHeight="0" pageOrder="overThenDown" orientation="landscape" useFirstPageNumber="1" r:id="rId1"/>
  <headerFooter>
    <oddHeader>&amp;C&amp;A</oddHeader>
    <oddFooter>&amp;CStrona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4B095-18FF-4843-8797-09E99D58776A}">
  <dimension ref="A1:BL9"/>
  <sheetViews>
    <sheetView topLeftCell="A3" zoomScaleNormal="100" workbookViewId="0">
      <selection activeCell="N11" sqref="N11"/>
    </sheetView>
  </sheetViews>
  <sheetFormatPr defaultRowHeight="12.75"/>
  <cols>
    <col min="1" max="1" width="3.28515625" style="5" customWidth="1"/>
    <col min="2" max="2" width="20.42578125" style="5" customWidth="1"/>
    <col min="3" max="3" width="10" style="5" customWidth="1"/>
    <col min="4" max="4" width="12" style="5" customWidth="1"/>
    <col min="5" max="5" width="11" style="5" customWidth="1"/>
    <col min="6" max="6" width="12.42578125" style="5" customWidth="1"/>
    <col min="7" max="7" width="6.5703125" style="5" customWidth="1"/>
    <col min="8" max="8" width="9.7109375" style="5" customWidth="1"/>
    <col min="9" max="9" width="15.42578125" style="5" customWidth="1"/>
    <col min="10" max="10" width="6.85546875" style="5" customWidth="1"/>
    <col min="11" max="11" width="12.28515625" style="5" customWidth="1"/>
    <col min="12" max="12" width="11.42578125" style="5" customWidth="1"/>
    <col min="13" max="64" width="10.42578125" style="5" customWidth="1"/>
    <col min="65" max="65" width="9.140625" style="6" customWidth="1"/>
    <col min="66" max="16384" width="9.140625" style="6"/>
  </cols>
  <sheetData>
    <row r="1" spans="1:64">
      <c r="A1" s="2" t="s">
        <v>185</v>
      </c>
      <c r="B1" s="25"/>
      <c r="C1" s="2"/>
      <c r="D1" s="2"/>
      <c r="E1" s="2"/>
      <c r="F1" s="2"/>
      <c r="G1" s="2"/>
      <c r="H1" s="2"/>
      <c r="I1" s="3"/>
      <c r="J1" s="4"/>
      <c r="K1" s="2"/>
    </row>
    <row r="2" spans="1:64" ht="14.25" customHeight="1">
      <c r="A2" s="2" t="s">
        <v>186</v>
      </c>
      <c r="B2" s="2"/>
      <c r="C2" s="2"/>
      <c r="D2" s="2"/>
      <c r="E2" s="2"/>
      <c r="F2" s="2"/>
      <c r="G2" s="7"/>
      <c r="H2" s="7"/>
      <c r="I2" s="8"/>
      <c r="J2" s="8"/>
      <c r="K2" s="8"/>
      <c r="L2" s="8"/>
    </row>
    <row r="3" spans="1:64">
      <c r="A3" s="9" t="s">
        <v>38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64" ht="178.5" customHeight="1">
      <c r="A4" s="102" t="s">
        <v>188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</row>
    <row r="5" spans="1:64" ht="96.75" customHeight="1">
      <c r="A5" s="66" t="s">
        <v>1</v>
      </c>
      <c r="B5" s="67" t="s">
        <v>2</v>
      </c>
      <c r="C5" s="67" t="s">
        <v>175</v>
      </c>
      <c r="D5" s="68" t="s">
        <v>4</v>
      </c>
      <c r="E5" s="68" t="s">
        <v>5</v>
      </c>
      <c r="F5" s="67" t="s">
        <v>6</v>
      </c>
      <c r="G5" s="67" t="s">
        <v>7</v>
      </c>
      <c r="H5" s="67" t="s">
        <v>176</v>
      </c>
      <c r="I5" s="67" t="s">
        <v>177</v>
      </c>
      <c r="J5" s="67" t="s">
        <v>178</v>
      </c>
      <c r="K5" s="67" t="s">
        <v>9</v>
      </c>
      <c r="L5" s="67" t="s">
        <v>10</v>
      </c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</row>
    <row r="6" spans="1:64">
      <c r="A6" s="69">
        <v>1</v>
      </c>
      <c r="B6" s="70">
        <v>2</v>
      </c>
      <c r="C6" s="70">
        <v>3</v>
      </c>
      <c r="D6" s="70">
        <v>4</v>
      </c>
      <c r="E6" s="70">
        <v>5</v>
      </c>
      <c r="F6" s="70">
        <v>6</v>
      </c>
      <c r="G6" s="70">
        <v>7</v>
      </c>
      <c r="H6" s="70">
        <v>8</v>
      </c>
      <c r="I6" s="70">
        <v>9</v>
      </c>
      <c r="J6" s="70">
        <v>10</v>
      </c>
      <c r="K6" s="70">
        <v>11</v>
      </c>
      <c r="L6" s="70">
        <v>12</v>
      </c>
    </row>
    <row r="7" spans="1:64" ht="78.75" customHeight="1" thickBot="1">
      <c r="A7" s="13">
        <v>1</v>
      </c>
      <c r="B7" s="108" t="s">
        <v>187</v>
      </c>
      <c r="C7" s="110"/>
      <c r="D7" s="109" t="s">
        <v>39</v>
      </c>
      <c r="E7" s="37" t="s">
        <v>40</v>
      </c>
      <c r="F7" s="106" t="s">
        <v>41</v>
      </c>
      <c r="G7" s="107">
        <v>310</v>
      </c>
      <c r="H7" s="92"/>
      <c r="I7" s="88">
        <f>ROUND(H7*G7,2)</f>
        <v>0</v>
      </c>
      <c r="J7" s="87"/>
      <c r="K7" s="88">
        <f>ROUND(I7+(I7*J7),2)</f>
        <v>0</v>
      </c>
      <c r="L7" s="86">
        <f>ROUND(K7/G7,2)</f>
        <v>0</v>
      </c>
    </row>
    <row r="8" spans="1:64" ht="18.75" customHeight="1" thickBot="1">
      <c r="A8" s="2"/>
      <c r="B8" s="2"/>
      <c r="C8" s="18"/>
      <c r="D8" s="2"/>
      <c r="E8" s="2"/>
      <c r="F8" s="78" t="s">
        <v>20</v>
      </c>
      <c r="G8" s="79"/>
      <c r="H8" s="80"/>
      <c r="I8" s="81">
        <f>SUM(I7:I7)</f>
        <v>0</v>
      </c>
      <c r="J8" s="2"/>
      <c r="K8" s="82">
        <f>SUM(K7:K7)</f>
        <v>0</v>
      </c>
      <c r="L8" s="6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</row>
    <row r="9" spans="1:64">
      <c r="A9" s="20"/>
      <c r="B9" s="21"/>
      <c r="C9" s="22"/>
      <c r="D9" s="21"/>
      <c r="E9" s="21"/>
      <c r="F9" s="21"/>
      <c r="G9" s="4"/>
      <c r="H9" s="23"/>
      <c r="I9" s="24"/>
    </row>
  </sheetData>
  <mergeCells count="4">
    <mergeCell ref="F8:H8"/>
    <mergeCell ref="I2:L2"/>
    <mergeCell ref="A3:L3"/>
    <mergeCell ref="A4:L4"/>
  </mergeCells>
  <pageMargins left="0" right="0" top="0.39370078740157505" bottom="0.39370078740157505" header="0" footer="0"/>
  <pageSetup paperSize="9" fitToWidth="0" fitToHeight="0" pageOrder="overThenDown" orientation="landscape" useFirstPageNumber="1" r:id="rId1"/>
  <headerFooter>
    <oddHeader>&amp;C&amp;A</oddHeader>
    <oddFooter>&amp;CStrona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AB98F-EC6E-4FC1-8D8C-664ACBBC35B2}">
  <dimension ref="A1:BL12"/>
  <sheetViews>
    <sheetView workbookViewId="0">
      <selection activeCell="G34" sqref="G34"/>
    </sheetView>
  </sheetViews>
  <sheetFormatPr defaultRowHeight="12.75"/>
  <cols>
    <col min="1" max="1" width="3.28515625" style="5" customWidth="1"/>
    <col min="2" max="2" width="18" style="5" customWidth="1"/>
    <col min="3" max="3" width="10" style="5" customWidth="1"/>
    <col min="4" max="4" width="12" style="5" customWidth="1"/>
    <col min="5" max="5" width="13.7109375" style="5" customWidth="1"/>
    <col min="6" max="6" width="12.42578125" style="5" customWidth="1"/>
    <col min="7" max="7" width="6.5703125" style="5" customWidth="1"/>
    <col min="8" max="8" width="12" style="5" customWidth="1"/>
    <col min="9" max="9" width="15.42578125" style="5" customWidth="1"/>
    <col min="10" max="10" width="10.42578125" style="5" customWidth="1"/>
    <col min="11" max="11" width="12.28515625" style="5" customWidth="1"/>
    <col min="12" max="12" width="11.42578125" style="5" customWidth="1"/>
    <col min="13" max="64" width="10.42578125" style="5" customWidth="1"/>
    <col min="65" max="65" width="9.140625" style="6" customWidth="1"/>
    <col min="66" max="16384" width="9.140625" style="6"/>
  </cols>
  <sheetData>
    <row r="1" spans="1:64">
      <c r="A1" s="2" t="s">
        <v>189</v>
      </c>
      <c r="B1" s="25"/>
      <c r="C1" s="39"/>
      <c r="D1" s="39"/>
      <c r="E1" s="39"/>
      <c r="F1" s="39"/>
      <c r="G1" s="39"/>
      <c r="H1" s="39"/>
      <c r="I1" s="40"/>
      <c r="J1" s="41"/>
      <c r="K1" s="39"/>
      <c r="L1" s="42"/>
      <c r="M1" s="42"/>
    </row>
    <row r="2" spans="1:64" ht="14.25" customHeight="1">
      <c r="A2" s="2" t="s">
        <v>190</v>
      </c>
      <c r="B2" s="39"/>
      <c r="C2" s="39"/>
      <c r="D2" s="39"/>
      <c r="E2" s="39"/>
      <c r="F2" s="39"/>
      <c r="G2" s="43"/>
      <c r="H2" s="43"/>
      <c r="I2" s="8"/>
      <c r="J2" s="8"/>
      <c r="K2" s="8"/>
      <c r="L2" s="8"/>
      <c r="M2" s="42"/>
    </row>
    <row r="3" spans="1:64">
      <c r="A3" s="9" t="s">
        <v>42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42"/>
    </row>
    <row r="4" spans="1:64" ht="157.5" customHeight="1">
      <c r="A4" s="102" t="s">
        <v>191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4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</row>
    <row r="5" spans="1:64" ht="99.75" customHeight="1">
      <c r="A5" s="66" t="s">
        <v>1</v>
      </c>
      <c r="B5" s="67" t="s">
        <v>2</v>
      </c>
      <c r="C5" s="67" t="s">
        <v>175</v>
      </c>
      <c r="D5" s="68" t="s">
        <v>4</v>
      </c>
      <c r="E5" s="68" t="s">
        <v>5</v>
      </c>
      <c r="F5" s="67" t="s">
        <v>6</v>
      </c>
      <c r="G5" s="67" t="s">
        <v>7</v>
      </c>
      <c r="H5" s="67" t="s">
        <v>176</v>
      </c>
      <c r="I5" s="67" t="s">
        <v>177</v>
      </c>
      <c r="J5" s="67" t="s">
        <v>178</v>
      </c>
      <c r="K5" s="67" t="s">
        <v>9</v>
      </c>
      <c r="L5" s="67" t="s">
        <v>10</v>
      </c>
      <c r="M5" s="4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</row>
    <row r="6" spans="1:64">
      <c r="A6" s="69">
        <v>1</v>
      </c>
      <c r="B6" s="70">
        <v>2</v>
      </c>
      <c r="C6" s="70">
        <v>3</v>
      </c>
      <c r="D6" s="70">
        <v>4</v>
      </c>
      <c r="E6" s="70">
        <v>5</v>
      </c>
      <c r="F6" s="70">
        <v>6</v>
      </c>
      <c r="G6" s="70">
        <v>7</v>
      </c>
      <c r="H6" s="70">
        <v>8</v>
      </c>
      <c r="I6" s="70">
        <v>9</v>
      </c>
      <c r="J6" s="70">
        <v>10</v>
      </c>
      <c r="K6" s="70">
        <v>11</v>
      </c>
      <c r="L6" s="70">
        <v>12</v>
      </c>
    </row>
    <row r="7" spans="1:64" ht="44.85" customHeight="1">
      <c r="A7" s="45">
        <v>1</v>
      </c>
      <c r="B7" s="36" t="s">
        <v>43</v>
      </c>
      <c r="C7" s="111"/>
      <c r="D7" s="13" t="s">
        <v>44</v>
      </c>
      <c r="E7" s="46" t="s">
        <v>45</v>
      </c>
      <c r="F7" s="47" t="s">
        <v>46</v>
      </c>
      <c r="G7" s="71">
        <v>33</v>
      </c>
      <c r="H7" s="92"/>
      <c r="I7" s="88">
        <f>ROUND(H7*G7,2)</f>
        <v>0</v>
      </c>
      <c r="J7" s="87"/>
      <c r="K7" s="88">
        <f>ROUND(I7+(I7*J7),2)</f>
        <v>0</v>
      </c>
      <c r="L7" s="86">
        <f>ROUND(K7/G7,2)</f>
        <v>0</v>
      </c>
      <c r="M7" s="42"/>
    </row>
    <row r="8" spans="1:64" ht="44.85" customHeight="1">
      <c r="A8" s="45">
        <v>2</v>
      </c>
      <c r="B8" s="36" t="s">
        <v>43</v>
      </c>
      <c r="C8" s="111"/>
      <c r="D8" s="38" t="s">
        <v>44</v>
      </c>
      <c r="E8" s="37" t="s">
        <v>47</v>
      </c>
      <c r="F8" s="38" t="s">
        <v>48</v>
      </c>
      <c r="G8" s="113">
        <v>5</v>
      </c>
      <c r="H8" s="92"/>
      <c r="I8" s="88">
        <f t="shared" ref="I8:I10" si="0">ROUND(H8*G8,2)</f>
        <v>0</v>
      </c>
      <c r="J8" s="87"/>
      <c r="K8" s="88">
        <f t="shared" ref="K8:K10" si="1">ROUND(I8+(I8*J8),2)</f>
        <v>0</v>
      </c>
      <c r="L8" s="86">
        <f t="shared" ref="L8:L10" si="2">ROUND(K8/G8,2)</f>
        <v>0</v>
      </c>
      <c r="M8" s="42"/>
    </row>
    <row r="9" spans="1:64" ht="44.85" customHeight="1">
      <c r="A9" s="45">
        <v>3</v>
      </c>
      <c r="B9" s="36" t="s">
        <v>49</v>
      </c>
      <c r="C9" s="111"/>
      <c r="D9" s="13" t="s">
        <v>50</v>
      </c>
      <c r="E9" s="37" t="s">
        <v>29</v>
      </c>
      <c r="F9" s="38" t="s">
        <v>51</v>
      </c>
      <c r="G9" s="113">
        <v>55</v>
      </c>
      <c r="H9" s="92"/>
      <c r="I9" s="88">
        <f t="shared" si="0"/>
        <v>0</v>
      </c>
      <c r="J9" s="87"/>
      <c r="K9" s="88">
        <f t="shared" si="1"/>
        <v>0</v>
      </c>
      <c r="L9" s="86">
        <f t="shared" si="2"/>
        <v>0</v>
      </c>
      <c r="M9" s="42"/>
    </row>
    <row r="10" spans="1:64" ht="44.85" customHeight="1" thickBot="1">
      <c r="A10" s="45">
        <v>4</v>
      </c>
      <c r="B10" s="36" t="s">
        <v>49</v>
      </c>
      <c r="C10" s="111"/>
      <c r="D10" s="13" t="s">
        <v>52</v>
      </c>
      <c r="E10" s="37" t="s">
        <v>18</v>
      </c>
      <c r="F10" s="106" t="s">
        <v>19</v>
      </c>
      <c r="G10" s="107">
        <v>7</v>
      </c>
      <c r="H10" s="92"/>
      <c r="I10" s="88">
        <f t="shared" si="0"/>
        <v>0</v>
      </c>
      <c r="J10" s="87"/>
      <c r="K10" s="88">
        <f t="shared" si="1"/>
        <v>0</v>
      </c>
      <c r="L10" s="86">
        <f t="shared" si="2"/>
        <v>0</v>
      </c>
      <c r="M10" s="42"/>
    </row>
    <row r="11" spans="1:64" ht="18.75" customHeight="1" thickBot="1">
      <c r="A11" s="39"/>
      <c r="B11" s="39"/>
      <c r="C11" s="48"/>
      <c r="D11" s="39"/>
      <c r="E11" s="2"/>
      <c r="F11" s="78" t="s">
        <v>20</v>
      </c>
      <c r="G11" s="79"/>
      <c r="H11" s="93"/>
      <c r="I11" s="89">
        <f>SUM(I7:I10)</f>
        <v>0</v>
      </c>
      <c r="J11" s="2"/>
      <c r="K11" s="82">
        <f>SUM(K7:K10)</f>
        <v>0</v>
      </c>
      <c r="L11" s="6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</row>
    <row r="12" spans="1:64">
      <c r="A12" s="49"/>
      <c r="B12" s="50"/>
      <c r="C12" s="51"/>
      <c r="D12" s="50"/>
      <c r="E12" s="50"/>
      <c r="F12" s="50"/>
      <c r="G12" s="41"/>
      <c r="H12" s="52"/>
      <c r="I12" s="53"/>
      <c r="J12" s="42"/>
      <c r="K12" s="42"/>
      <c r="L12" s="42"/>
      <c r="M12" s="42"/>
    </row>
  </sheetData>
  <mergeCells count="4">
    <mergeCell ref="F11:H11"/>
    <mergeCell ref="I2:L2"/>
    <mergeCell ref="A3:L3"/>
    <mergeCell ref="A4:L4"/>
  </mergeCells>
  <pageMargins left="0" right="0" top="0.39370078740157505" bottom="0.39370078740157505" header="0" footer="0"/>
  <pageSetup paperSize="9" fitToWidth="0" fitToHeight="0" pageOrder="overThenDown" orientation="landscape" useFirstPageNumber="1" r:id="rId1"/>
  <headerFooter>
    <oddHeader>&amp;C&amp;A</oddHeader>
    <oddFooter>&amp;CStrona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21526-A1E5-42D7-8307-0F36906C5234}">
  <dimension ref="A1:BL13"/>
  <sheetViews>
    <sheetView workbookViewId="0">
      <selection activeCell="F23" sqref="F23"/>
    </sheetView>
  </sheetViews>
  <sheetFormatPr defaultRowHeight="12.75"/>
  <cols>
    <col min="1" max="1" width="3.28515625" style="5" customWidth="1"/>
    <col min="2" max="2" width="18" style="5" customWidth="1"/>
    <col min="3" max="3" width="10" style="5" customWidth="1"/>
    <col min="4" max="4" width="12" style="5" customWidth="1"/>
    <col min="5" max="5" width="13.7109375" style="5" customWidth="1"/>
    <col min="6" max="6" width="12.42578125" style="5" customWidth="1"/>
    <col min="7" max="7" width="6.5703125" style="5" customWidth="1"/>
    <col min="8" max="8" width="12" style="5" customWidth="1"/>
    <col min="9" max="9" width="15.42578125" style="5" customWidth="1"/>
    <col min="10" max="10" width="10.42578125" style="5" customWidth="1"/>
    <col min="11" max="11" width="12.28515625" style="5" customWidth="1"/>
    <col min="12" max="12" width="11.42578125" style="5" customWidth="1"/>
    <col min="13" max="64" width="10.42578125" style="5" customWidth="1"/>
    <col min="65" max="65" width="9.140625" style="6" customWidth="1"/>
    <col min="66" max="16384" width="9.140625" style="6"/>
  </cols>
  <sheetData>
    <row r="1" spans="1:64">
      <c r="A1" s="2" t="s">
        <v>192</v>
      </c>
      <c r="B1" s="25"/>
      <c r="C1" s="2"/>
      <c r="D1" s="2"/>
      <c r="E1" s="2"/>
      <c r="F1" s="2"/>
      <c r="G1" s="2"/>
      <c r="H1" s="2"/>
      <c r="I1" s="3"/>
      <c r="J1" s="4"/>
      <c r="K1" s="2"/>
    </row>
    <row r="2" spans="1:64" ht="14.25" customHeight="1">
      <c r="A2" s="2" t="s">
        <v>193</v>
      </c>
      <c r="B2" s="25"/>
      <c r="C2" s="2"/>
      <c r="D2" s="2"/>
      <c r="E2" s="2"/>
      <c r="F2" s="2"/>
      <c r="G2" s="7"/>
      <c r="H2" s="7"/>
      <c r="I2" s="8"/>
      <c r="J2" s="8"/>
      <c r="K2" s="8"/>
      <c r="L2" s="8"/>
    </row>
    <row r="3" spans="1:64">
      <c r="A3" s="9" t="s">
        <v>53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64" ht="147.75" customHeight="1">
      <c r="A4" s="102" t="s">
        <v>194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</row>
    <row r="5" spans="1:64" ht="95.25" customHeight="1">
      <c r="A5" s="66" t="s">
        <v>1</v>
      </c>
      <c r="B5" s="67" t="s">
        <v>2</v>
      </c>
      <c r="C5" s="67" t="s">
        <v>175</v>
      </c>
      <c r="D5" s="68" t="s">
        <v>4</v>
      </c>
      <c r="E5" s="68" t="s">
        <v>5</v>
      </c>
      <c r="F5" s="67" t="s">
        <v>6</v>
      </c>
      <c r="G5" s="67" t="s">
        <v>7</v>
      </c>
      <c r="H5" s="67" t="s">
        <v>176</v>
      </c>
      <c r="I5" s="67" t="s">
        <v>177</v>
      </c>
      <c r="J5" s="67" t="s">
        <v>178</v>
      </c>
      <c r="K5" s="67" t="s">
        <v>9</v>
      </c>
      <c r="L5" s="67" t="s">
        <v>10</v>
      </c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</row>
    <row r="6" spans="1:64">
      <c r="A6" s="69">
        <v>1</v>
      </c>
      <c r="B6" s="70">
        <v>2</v>
      </c>
      <c r="C6" s="70">
        <v>3</v>
      </c>
      <c r="D6" s="70">
        <v>4</v>
      </c>
      <c r="E6" s="70">
        <v>5</v>
      </c>
      <c r="F6" s="70">
        <v>6</v>
      </c>
      <c r="G6" s="70">
        <v>7</v>
      </c>
      <c r="H6" s="70">
        <v>8</v>
      </c>
      <c r="I6" s="70">
        <v>9</v>
      </c>
      <c r="J6" s="70">
        <v>10</v>
      </c>
      <c r="K6" s="70">
        <v>11</v>
      </c>
      <c r="L6" s="70">
        <v>12</v>
      </c>
    </row>
    <row r="7" spans="1:64" ht="56.65" customHeight="1">
      <c r="A7" s="45">
        <v>1</v>
      </c>
      <c r="B7" s="36" t="s">
        <v>54</v>
      </c>
      <c r="C7" s="111"/>
      <c r="D7" s="13" t="s">
        <v>44</v>
      </c>
      <c r="E7" s="37" t="s">
        <v>55</v>
      </c>
      <c r="F7" s="38" t="s">
        <v>56</v>
      </c>
      <c r="G7" s="113">
        <v>120</v>
      </c>
      <c r="H7" s="92"/>
      <c r="I7" s="88">
        <f>ROUND(H7*G7,2)</f>
        <v>0</v>
      </c>
      <c r="J7" s="87"/>
      <c r="K7" s="88">
        <f>ROUND(I7+(I7*J7),2)</f>
        <v>0</v>
      </c>
      <c r="L7" s="86">
        <f>ROUND(K7/G7,2)</f>
        <v>0</v>
      </c>
    </row>
    <row r="8" spans="1:64" ht="56.65" customHeight="1">
      <c r="A8" s="45">
        <v>2</v>
      </c>
      <c r="B8" s="36" t="s">
        <v>54</v>
      </c>
      <c r="C8" s="111"/>
      <c r="D8" s="13" t="s">
        <v>44</v>
      </c>
      <c r="E8" s="37" t="s">
        <v>57</v>
      </c>
      <c r="F8" s="38" t="s">
        <v>56</v>
      </c>
      <c r="G8" s="113">
        <v>5</v>
      </c>
      <c r="H8" s="92"/>
      <c r="I8" s="88">
        <f t="shared" ref="I8:I10" si="0">ROUND(H8*G8,2)</f>
        <v>0</v>
      </c>
      <c r="J8" s="87"/>
      <c r="K8" s="88">
        <f t="shared" ref="K8:K10" si="1">ROUND(I8+(I8*J8),2)</f>
        <v>0</v>
      </c>
      <c r="L8" s="86">
        <f t="shared" ref="L8:L10" si="2">ROUND(K8/G8,2)</f>
        <v>0</v>
      </c>
    </row>
    <row r="9" spans="1:64" ht="56.65" customHeight="1">
      <c r="A9" s="45">
        <v>3</v>
      </c>
      <c r="B9" s="54" t="s">
        <v>58</v>
      </c>
      <c r="C9" s="111"/>
      <c r="D9" s="38" t="s">
        <v>44</v>
      </c>
      <c r="E9" s="37" t="s">
        <v>59</v>
      </c>
      <c r="F9" s="38" t="s">
        <v>60</v>
      </c>
      <c r="G9" s="115">
        <v>24</v>
      </c>
      <c r="H9" s="92"/>
      <c r="I9" s="88">
        <f t="shared" si="0"/>
        <v>0</v>
      </c>
      <c r="J9" s="87"/>
      <c r="K9" s="88">
        <f t="shared" si="1"/>
        <v>0</v>
      </c>
      <c r="L9" s="86">
        <f t="shared" si="2"/>
        <v>0</v>
      </c>
    </row>
    <row r="10" spans="1:64" ht="56.65" customHeight="1" thickBot="1">
      <c r="A10" s="45">
        <v>4</v>
      </c>
      <c r="B10" s="54" t="s">
        <v>61</v>
      </c>
      <c r="C10" s="114"/>
      <c r="D10" s="38" t="s">
        <v>44</v>
      </c>
      <c r="E10" s="37" t="s">
        <v>62</v>
      </c>
      <c r="F10" s="106" t="s">
        <v>56</v>
      </c>
      <c r="G10" s="116">
        <v>120</v>
      </c>
      <c r="H10" s="92"/>
      <c r="I10" s="88">
        <f t="shared" si="0"/>
        <v>0</v>
      </c>
      <c r="J10" s="87"/>
      <c r="K10" s="88">
        <f t="shared" si="1"/>
        <v>0</v>
      </c>
      <c r="L10" s="86">
        <f t="shared" si="2"/>
        <v>0</v>
      </c>
    </row>
    <row r="11" spans="1:64" ht="18.75" customHeight="1" thickBot="1">
      <c r="A11" s="2"/>
      <c r="B11" s="2"/>
      <c r="C11" s="18"/>
      <c r="D11" s="2"/>
      <c r="E11" s="2"/>
      <c r="F11" s="78" t="s">
        <v>20</v>
      </c>
      <c r="G11" s="79"/>
      <c r="H11" s="93"/>
      <c r="I11" s="89">
        <f>SUM(I7:I10)</f>
        <v>0</v>
      </c>
      <c r="J11" s="2"/>
      <c r="K11" s="82">
        <f>SUM(K7:K10)</f>
        <v>0</v>
      </c>
      <c r="L11" s="6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</row>
    <row r="12" spans="1:64">
      <c r="A12" s="20"/>
      <c r="B12" s="21"/>
      <c r="C12" s="22"/>
      <c r="D12" s="21"/>
      <c r="E12" s="21"/>
      <c r="F12" s="21"/>
      <c r="G12" s="4"/>
      <c r="H12" s="23"/>
      <c r="I12" s="24"/>
    </row>
    <row r="13" spans="1:64" ht="14.25" customHeight="1">
      <c r="B13" s="20"/>
    </row>
  </sheetData>
  <mergeCells count="4">
    <mergeCell ref="F11:H11"/>
    <mergeCell ref="I2:L2"/>
    <mergeCell ref="A3:L3"/>
    <mergeCell ref="A4:L4"/>
  </mergeCells>
  <pageMargins left="0" right="0" top="0.39370078740157505" bottom="0.39370078740157505" header="0" footer="0"/>
  <pageSetup paperSize="9" fitToWidth="0" fitToHeight="0" pageOrder="overThenDown" orientation="landscape" useFirstPageNumber="1" r:id="rId1"/>
  <headerFooter>
    <oddHeader>&amp;C&amp;A</oddHeader>
    <oddFooter>&amp;CStrona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10844-32D1-450B-B7B4-4AEF088FBC1A}">
  <dimension ref="A1:BL12"/>
  <sheetViews>
    <sheetView workbookViewId="0">
      <selection activeCell="M9" sqref="M9"/>
    </sheetView>
  </sheetViews>
  <sheetFormatPr defaultRowHeight="12.75"/>
  <cols>
    <col min="1" max="1" width="3.28515625" style="5" customWidth="1"/>
    <col min="2" max="2" width="18" style="5" customWidth="1"/>
    <col min="3" max="3" width="10" style="5" customWidth="1"/>
    <col min="4" max="4" width="12" style="5" customWidth="1"/>
    <col min="5" max="5" width="13.7109375" style="5" customWidth="1"/>
    <col min="6" max="6" width="12.42578125" style="5" customWidth="1"/>
    <col min="7" max="7" width="6.5703125" style="5" customWidth="1"/>
    <col min="8" max="8" width="12" style="5" customWidth="1"/>
    <col min="9" max="9" width="15.42578125" style="5" customWidth="1"/>
    <col min="10" max="10" width="10.42578125" style="5" customWidth="1"/>
    <col min="11" max="11" width="12.28515625" style="5" customWidth="1"/>
    <col min="12" max="12" width="11.42578125" style="5" customWidth="1"/>
    <col min="13" max="64" width="10.42578125" style="5" customWidth="1"/>
    <col min="65" max="65" width="9.140625" style="6" customWidth="1"/>
    <col min="66" max="16384" width="9.140625" style="6"/>
  </cols>
  <sheetData>
    <row r="1" spans="1:64">
      <c r="A1" s="2" t="s">
        <v>195</v>
      </c>
      <c r="B1" s="2"/>
      <c r="C1" s="2"/>
      <c r="D1" s="2"/>
      <c r="E1" s="2"/>
      <c r="F1" s="2"/>
      <c r="G1" s="2"/>
      <c r="H1" s="2"/>
      <c r="I1" s="3"/>
      <c r="J1" s="4"/>
      <c r="K1" s="2"/>
    </row>
    <row r="2" spans="1:64" ht="14.25" customHeight="1">
      <c r="A2" s="2" t="s">
        <v>196</v>
      </c>
      <c r="B2" s="2"/>
      <c r="C2" s="2"/>
      <c r="D2" s="2"/>
      <c r="E2" s="2"/>
      <c r="F2" s="2"/>
      <c r="G2" s="7"/>
      <c r="H2" s="7"/>
      <c r="I2" s="8"/>
      <c r="J2" s="8"/>
      <c r="K2" s="8"/>
      <c r="L2" s="8"/>
    </row>
    <row r="3" spans="1:64">
      <c r="A3" s="9" t="s">
        <v>63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64" ht="153.75" customHeight="1">
      <c r="A4" s="102" t="s">
        <v>191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</row>
    <row r="5" spans="1:64" ht="92.25" customHeight="1">
      <c r="A5" s="66" t="s">
        <v>1</v>
      </c>
      <c r="B5" s="67" t="s">
        <v>2</v>
      </c>
      <c r="C5" s="67" t="s">
        <v>175</v>
      </c>
      <c r="D5" s="68" t="s">
        <v>4</v>
      </c>
      <c r="E5" s="68" t="s">
        <v>5</v>
      </c>
      <c r="F5" s="67" t="s">
        <v>6</v>
      </c>
      <c r="G5" s="67" t="s">
        <v>7</v>
      </c>
      <c r="H5" s="67" t="s">
        <v>176</v>
      </c>
      <c r="I5" s="67" t="s">
        <v>177</v>
      </c>
      <c r="J5" s="67" t="s">
        <v>178</v>
      </c>
      <c r="K5" s="67" t="s">
        <v>9</v>
      </c>
      <c r="L5" s="67" t="s">
        <v>10</v>
      </c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</row>
    <row r="6" spans="1:64">
      <c r="A6" s="69">
        <v>1</v>
      </c>
      <c r="B6" s="70">
        <v>2</v>
      </c>
      <c r="C6" s="70">
        <v>3</v>
      </c>
      <c r="D6" s="70">
        <v>4</v>
      </c>
      <c r="E6" s="70">
        <v>5</v>
      </c>
      <c r="F6" s="70">
        <v>6</v>
      </c>
      <c r="G6" s="70">
        <v>7</v>
      </c>
      <c r="H6" s="70">
        <v>8</v>
      </c>
      <c r="I6" s="70">
        <v>9</v>
      </c>
      <c r="J6" s="70">
        <v>10</v>
      </c>
      <c r="K6" s="70">
        <v>11</v>
      </c>
      <c r="L6" s="70">
        <v>12</v>
      </c>
    </row>
    <row r="7" spans="1:64" ht="32.1" customHeight="1">
      <c r="A7" s="15">
        <v>1</v>
      </c>
      <c r="B7" s="55" t="s">
        <v>64</v>
      </c>
      <c r="C7" s="132"/>
      <c r="D7" s="27" t="s">
        <v>23</v>
      </c>
      <c r="E7" s="13" t="s">
        <v>65</v>
      </c>
      <c r="F7" s="27" t="s">
        <v>66</v>
      </c>
      <c r="G7" s="118">
        <v>2200</v>
      </c>
      <c r="H7" s="92"/>
      <c r="I7" s="88">
        <f>ROUND(H7*G7,2)</f>
        <v>0</v>
      </c>
      <c r="J7" s="87"/>
      <c r="K7" s="88">
        <f>ROUND(I7+(I7*J7),2)</f>
        <v>0</v>
      </c>
      <c r="L7" s="86">
        <f>ROUND(K7/G7,2)</f>
        <v>0</v>
      </c>
    </row>
    <row r="8" spans="1:64" ht="32.1" customHeight="1">
      <c r="A8" s="15">
        <v>2</v>
      </c>
      <c r="B8" s="55" t="s">
        <v>67</v>
      </c>
      <c r="C8" s="132"/>
      <c r="D8" s="27" t="s">
        <v>68</v>
      </c>
      <c r="E8" s="13" t="s">
        <v>69</v>
      </c>
      <c r="F8" s="27" t="s">
        <v>56</v>
      </c>
      <c r="G8" s="118">
        <v>4</v>
      </c>
      <c r="H8" s="92"/>
      <c r="I8" s="88">
        <f t="shared" ref="I8:I9" si="0">ROUND(H8*G8,2)</f>
        <v>0</v>
      </c>
      <c r="J8" s="87"/>
      <c r="K8" s="88">
        <f t="shared" ref="K8:K9" si="1">ROUND(I8+(I8*J8),2)</f>
        <v>0</v>
      </c>
      <c r="L8" s="86">
        <f t="shared" ref="L8:L9" si="2">ROUND(K8/G8,2)</f>
        <v>0</v>
      </c>
    </row>
    <row r="9" spans="1:64" ht="32.1" customHeight="1" thickBot="1">
      <c r="A9" s="15">
        <v>3</v>
      </c>
      <c r="B9" s="55" t="s">
        <v>70</v>
      </c>
      <c r="C9" s="132" t="s">
        <v>71</v>
      </c>
      <c r="D9" s="27" t="s">
        <v>44</v>
      </c>
      <c r="E9" s="13" t="s">
        <v>72</v>
      </c>
      <c r="F9" s="117" t="s">
        <v>73</v>
      </c>
      <c r="G9" s="119">
        <v>20</v>
      </c>
      <c r="H9" s="92"/>
      <c r="I9" s="88">
        <f t="shared" si="0"/>
        <v>0</v>
      </c>
      <c r="J9" s="87"/>
      <c r="K9" s="88">
        <f t="shared" si="1"/>
        <v>0</v>
      </c>
      <c r="L9" s="86">
        <f t="shared" si="2"/>
        <v>0</v>
      </c>
    </row>
    <row r="10" spans="1:64" ht="18.75" customHeight="1" thickBot="1">
      <c r="A10" s="2"/>
      <c r="B10" s="2"/>
      <c r="C10" s="18"/>
      <c r="D10" s="2"/>
      <c r="E10" s="2"/>
      <c r="F10" s="78" t="s">
        <v>20</v>
      </c>
      <c r="G10" s="79"/>
      <c r="H10" s="93"/>
      <c r="I10" s="89">
        <f>SUM(I7:I9)</f>
        <v>0</v>
      </c>
      <c r="J10" s="2"/>
      <c r="K10" s="82">
        <f>SUM(K7:K9)</f>
        <v>0</v>
      </c>
      <c r="L10" s="6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</row>
    <row r="11" spans="1:64">
      <c r="A11" s="20"/>
      <c r="B11" s="21"/>
      <c r="C11" s="22"/>
      <c r="D11" s="21"/>
      <c r="E11" s="21"/>
      <c r="F11" s="21"/>
      <c r="G11" s="4"/>
      <c r="H11" s="23"/>
      <c r="I11" s="24"/>
    </row>
    <row r="12" spans="1:64">
      <c r="A12" s="5" t="s">
        <v>74</v>
      </c>
    </row>
  </sheetData>
  <mergeCells count="4">
    <mergeCell ref="F10:H10"/>
    <mergeCell ref="I2:L2"/>
    <mergeCell ref="A3:L3"/>
    <mergeCell ref="A4:L4"/>
  </mergeCells>
  <pageMargins left="0" right="0" top="0.39370078740157505" bottom="0.39370078740157505" header="0" footer="0"/>
  <pageSetup paperSize="9" fitToWidth="0" fitToHeight="0" pageOrder="overThenDown" orientation="landscape" useFirstPageNumber="1" r:id="rId1"/>
  <headerFooter>
    <oddHeader>&amp;C&amp;A</oddHeader>
    <oddFooter>&amp;CStrona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ACC73-9FBA-4C48-8182-7C3BFC0CE70B}">
  <dimension ref="A1:L11"/>
  <sheetViews>
    <sheetView workbookViewId="0">
      <selection activeCell="F34" sqref="F34"/>
    </sheetView>
  </sheetViews>
  <sheetFormatPr defaultRowHeight="12.75"/>
  <cols>
    <col min="1" max="1" width="2.85546875" style="6" customWidth="1"/>
    <col min="2" max="2" width="32.28515625" style="6" customWidth="1"/>
    <col min="3" max="13" width="12.140625" style="6" customWidth="1"/>
    <col min="14" max="14" width="9.140625" style="6" customWidth="1"/>
    <col min="15" max="16384" width="9.140625" style="6"/>
  </cols>
  <sheetData>
    <row r="1" spans="1:12">
      <c r="A1" s="2" t="s">
        <v>197</v>
      </c>
      <c r="B1" s="120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2" t="s">
        <v>198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>
      <c r="A3" s="9" t="s">
        <v>75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59.75" customHeight="1">
      <c r="A4" s="102" t="s">
        <v>199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</row>
    <row r="5" spans="1:12" ht="98.25" customHeight="1">
      <c r="A5" s="66" t="s">
        <v>1</v>
      </c>
      <c r="B5" s="67" t="s">
        <v>2</v>
      </c>
      <c r="C5" s="67" t="s">
        <v>175</v>
      </c>
      <c r="D5" s="68" t="s">
        <v>4</v>
      </c>
      <c r="E5" s="68" t="s">
        <v>5</v>
      </c>
      <c r="F5" s="67" t="s">
        <v>6</v>
      </c>
      <c r="G5" s="67" t="s">
        <v>7</v>
      </c>
      <c r="H5" s="67" t="s">
        <v>176</v>
      </c>
      <c r="I5" s="67" t="s">
        <v>177</v>
      </c>
      <c r="J5" s="67" t="s">
        <v>178</v>
      </c>
      <c r="K5" s="67" t="s">
        <v>9</v>
      </c>
      <c r="L5" s="67" t="s">
        <v>10</v>
      </c>
    </row>
    <row r="6" spans="1:12">
      <c r="A6" s="69">
        <v>1</v>
      </c>
      <c r="B6" s="70">
        <v>2</v>
      </c>
      <c r="C6" s="70">
        <v>3</v>
      </c>
      <c r="D6" s="70">
        <v>4</v>
      </c>
      <c r="E6" s="70">
        <v>5</v>
      </c>
      <c r="F6" s="70">
        <v>6</v>
      </c>
      <c r="G6" s="70">
        <v>7</v>
      </c>
      <c r="H6" s="70">
        <v>8</v>
      </c>
      <c r="I6" s="70">
        <v>9</v>
      </c>
      <c r="J6" s="70">
        <v>10</v>
      </c>
      <c r="K6" s="70">
        <v>11</v>
      </c>
      <c r="L6" s="70">
        <v>12</v>
      </c>
    </row>
    <row r="7" spans="1:12" ht="38.25">
      <c r="A7" s="15">
        <v>1</v>
      </c>
      <c r="B7" s="63" t="s">
        <v>76</v>
      </c>
      <c r="C7" s="100"/>
      <c r="D7" s="61" t="s">
        <v>77</v>
      </c>
      <c r="E7" s="14" t="s">
        <v>78</v>
      </c>
      <c r="F7" s="14" t="s">
        <v>79</v>
      </c>
      <c r="G7" s="118">
        <v>15</v>
      </c>
      <c r="H7" s="92"/>
      <c r="I7" s="88">
        <f>ROUND(H7*G7,2)</f>
        <v>0</v>
      </c>
      <c r="J7" s="87"/>
      <c r="K7" s="88">
        <f>ROUND(I7+(I7*J7),2)</f>
        <v>0</v>
      </c>
      <c r="L7" s="86">
        <f>ROUND(K7/G7,2)</f>
        <v>0</v>
      </c>
    </row>
    <row r="8" spans="1:12" ht="38.25">
      <c r="A8" s="15">
        <v>2</v>
      </c>
      <c r="B8" s="63" t="s">
        <v>76</v>
      </c>
      <c r="C8" s="100"/>
      <c r="D8" s="61" t="s">
        <v>77</v>
      </c>
      <c r="E8" s="14" t="s">
        <v>80</v>
      </c>
      <c r="F8" s="14" t="s">
        <v>56</v>
      </c>
      <c r="G8" s="118">
        <v>175</v>
      </c>
      <c r="H8" s="92"/>
      <c r="I8" s="88">
        <f t="shared" ref="I8:I9" si="0">ROUND(H8*G8,2)</f>
        <v>0</v>
      </c>
      <c r="J8" s="87"/>
      <c r="K8" s="88">
        <f t="shared" ref="K8:K9" si="1">ROUND(I8+(I8*J8),2)</f>
        <v>0</v>
      </c>
      <c r="L8" s="86">
        <f t="shared" ref="L8:L9" si="2">ROUND(K8/G8,2)</f>
        <v>0</v>
      </c>
    </row>
    <row r="9" spans="1:12" ht="39" thickBot="1">
      <c r="A9" s="15">
        <v>3</v>
      </c>
      <c r="B9" s="63" t="s">
        <v>76</v>
      </c>
      <c r="C9" s="100"/>
      <c r="D9" s="61" t="s">
        <v>77</v>
      </c>
      <c r="E9" s="14" t="s">
        <v>81</v>
      </c>
      <c r="F9" s="121" t="s">
        <v>56</v>
      </c>
      <c r="G9" s="119">
        <v>40</v>
      </c>
      <c r="H9" s="92"/>
      <c r="I9" s="88">
        <f t="shared" si="0"/>
        <v>0</v>
      </c>
      <c r="J9" s="87"/>
      <c r="K9" s="88">
        <f t="shared" si="1"/>
        <v>0</v>
      </c>
      <c r="L9" s="86">
        <f t="shared" si="2"/>
        <v>0</v>
      </c>
    </row>
    <row r="10" spans="1:12" ht="15" customHeight="1" thickBot="1">
      <c r="A10" s="2"/>
      <c r="B10" s="2"/>
      <c r="C10" s="18"/>
      <c r="D10" s="2"/>
      <c r="E10" s="2"/>
      <c r="F10" s="78" t="s">
        <v>20</v>
      </c>
      <c r="G10" s="79"/>
      <c r="H10" s="93"/>
      <c r="I10" s="89">
        <f>SUM(I7:I9)</f>
        <v>0</v>
      </c>
      <c r="J10" s="2"/>
      <c r="K10" s="82">
        <f>SUM(K7:K9)</f>
        <v>0</v>
      </c>
    </row>
    <row r="11" spans="1:12">
      <c r="A11" s="20"/>
      <c r="B11" s="21"/>
      <c r="C11" s="22"/>
      <c r="D11" s="21"/>
      <c r="E11" s="21"/>
      <c r="F11" s="21"/>
      <c r="G11" s="4"/>
      <c r="H11" s="23"/>
      <c r="I11" s="24"/>
      <c r="J11" s="5"/>
      <c r="K11" s="5"/>
      <c r="L11" s="5"/>
    </row>
  </sheetData>
  <mergeCells count="3">
    <mergeCell ref="A3:L3"/>
    <mergeCell ref="A4:L4"/>
    <mergeCell ref="F10:H10"/>
  </mergeCells>
  <pageMargins left="0" right="0" top="0.39370078740157505" bottom="0.39370078740157505" header="0" footer="0"/>
  <pageSetup paperSize="9" fitToWidth="0" fitToHeight="0" pageOrder="overThenDown" orientation="landscape" useFirstPageNumber="1" r:id="rId1"/>
  <headerFooter>
    <oddHeader>&amp;C&amp;A</oddHeader>
    <oddFooter>&amp;CStrona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62695-B9B6-407B-AE43-6C0830F53369}">
  <dimension ref="A1:BL13"/>
  <sheetViews>
    <sheetView topLeftCell="A3" workbookViewId="0">
      <selection activeCell="A11" sqref="A11:L12"/>
    </sheetView>
  </sheetViews>
  <sheetFormatPr defaultRowHeight="12.75"/>
  <cols>
    <col min="1" max="1" width="3.28515625" style="5" customWidth="1"/>
    <col min="2" max="2" width="22" style="5" customWidth="1"/>
    <col min="3" max="3" width="12.85546875" style="5" customWidth="1"/>
    <col min="4" max="4" width="12.5703125" style="5" customWidth="1"/>
    <col min="5" max="5" width="10.42578125" style="5" customWidth="1"/>
    <col min="6" max="6" width="7.140625" style="5" customWidth="1"/>
    <col min="7" max="7" width="6.140625" style="5" customWidth="1"/>
    <col min="8" max="8" width="9.28515625" style="5" customWidth="1"/>
    <col min="9" max="9" width="12.42578125" style="5" customWidth="1"/>
    <col min="10" max="10" width="8.7109375" style="5" customWidth="1"/>
    <col min="11" max="11" width="12.5703125" style="5" customWidth="1"/>
    <col min="12" max="12" width="11.42578125" style="5" customWidth="1"/>
    <col min="13" max="64" width="10.42578125" style="5" customWidth="1"/>
    <col min="65" max="65" width="9.140625" style="6" customWidth="1"/>
    <col min="66" max="16384" width="9.140625" style="6"/>
  </cols>
  <sheetData>
    <row r="1" spans="1:64">
      <c r="A1" s="2" t="s">
        <v>200</v>
      </c>
    </row>
    <row r="2" spans="1:64">
      <c r="A2" s="2" t="s">
        <v>201</v>
      </c>
      <c r="B2" s="25"/>
      <c r="C2" s="2"/>
      <c r="D2" s="2"/>
      <c r="E2" s="2"/>
      <c r="F2" s="2"/>
      <c r="G2" s="2"/>
      <c r="H2" s="2"/>
      <c r="I2" s="3"/>
      <c r="J2" s="4"/>
      <c r="K2" s="2"/>
    </row>
    <row r="3" spans="1:64">
      <c r="A3" s="9" t="s">
        <v>82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64" ht="174" customHeight="1">
      <c r="A4" s="102" t="s">
        <v>204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</row>
    <row r="5" spans="1:64" ht="102" customHeight="1">
      <c r="A5" s="69" t="s">
        <v>1</v>
      </c>
      <c r="B5" s="122" t="s">
        <v>2</v>
      </c>
      <c r="C5" s="122" t="s">
        <v>175</v>
      </c>
      <c r="D5" s="70" t="s">
        <v>4</v>
      </c>
      <c r="E5" s="70" t="s">
        <v>5</v>
      </c>
      <c r="F5" s="122" t="s">
        <v>6</v>
      </c>
      <c r="G5" s="122" t="s">
        <v>7</v>
      </c>
      <c r="H5" s="122" t="s">
        <v>176</v>
      </c>
      <c r="I5" s="122" t="s">
        <v>177</v>
      </c>
      <c r="J5" s="122" t="s">
        <v>178</v>
      </c>
      <c r="K5" s="122" t="s">
        <v>9</v>
      </c>
      <c r="L5" s="122" t="s">
        <v>10</v>
      </c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</row>
    <row r="6" spans="1:64" ht="18" customHeight="1">
      <c r="A6" s="123">
        <v>1</v>
      </c>
      <c r="B6" s="124">
        <v>2</v>
      </c>
      <c r="C6" s="124">
        <v>3</v>
      </c>
      <c r="D6" s="124">
        <v>4</v>
      </c>
      <c r="E6" s="124">
        <v>5</v>
      </c>
      <c r="F6" s="124">
        <v>6</v>
      </c>
      <c r="G6" s="124">
        <v>7</v>
      </c>
      <c r="H6" s="124">
        <v>8</v>
      </c>
      <c r="I6" s="124">
        <v>9</v>
      </c>
      <c r="J6" s="124">
        <v>10</v>
      </c>
      <c r="K6" s="124">
        <v>11</v>
      </c>
      <c r="L6" s="124">
        <v>12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</row>
    <row r="7" spans="1:64" ht="32.85" customHeight="1">
      <c r="A7" s="98">
        <v>1</v>
      </c>
      <c r="B7" s="125" t="s">
        <v>83</v>
      </c>
      <c r="C7" s="130"/>
      <c r="D7" s="98" t="s">
        <v>84</v>
      </c>
      <c r="E7" s="98" t="s">
        <v>85</v>
      </c>
      <c r="F7" s="98" t="s">
        <v>86</v>
      </c>
      <c r="G7" s="128">
        <v>1600</v>
      </c>
      <c r="H7" s="85"/>
      <c r="I7" s="86">
        <f>ROUND(H7*G7,2)</f>
        <v>0</v>
      </c>
      <c r="J7" s="87"/>
      <c r="K7" s="86">
        <f>ROUND(I7+(I7*J7),2)</f>
        <v>0</v>
      </c>
      <c r="L7" s="86">
        <f>ROUND(K7/G7,2)</f>
        <v>0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</row>
    <row r="8" spans="1:64" ht="32.85" customHeight="1" thickBot="1">
      <c r="A8" s="98">
        <v>2</v>
      </c>
      <c r="B8" s="126" t="s">
        <v>83</v>
      </c>
      <c r="C8" s="131"/>
      <c r="D8" s="97" t="s">
        <v>84</v>
      </c>
      <c r="E8" s="97" t="s">
        <v>87</v>
      </c>
      <c r="F8" s="112" t="s">
        <v>86</v>
      </c>
      <c r="G8" s="129">
        <v>700</v>
      </c>
      <c r="H8" s="92"/>
      <c r="I8" s="88">
        <f>ROUND(H8*G8,2)</f>
        <v>0</v>
      </c>
      <c r="J8" s="87"/>
      <c r="K8" s="88">
        <f>ROUND(I8+(I8*J8),2)</f>
        <v>0</v>
      </c>
      <c r="L8" s="86">
        <f>ROUND(K8/G8,2)</f>
        <v>0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</row>
    <row r="9" spans="1:64" ht="15.75" customHeight="1" thickBot="1">
      <c r="A9" s="57"/>
      <c r="B9" s="57"/>
      <c r="C9" s="57"/>
      <c r="D9" s="58"/>
      <c r="E9" s="59"/>
      <c r="F9" s="78" t="s">
        <v>20</v>
      </c>
      <c r="G9" s="79"/>
      <c r="H9" s="80"/>
      <c r="I9" s="127">
        <f>SUM(I7:I8)</f>
        <v>0</v>
      </c>
      <c r="J9" s="60"/>
      <c r="K9" s="94">
        <f>SUM(K7:K8)</f>
        <v>0</v>
      </c>
      <c r="L9" s="6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</row>
    <row r="10" spans="1:64">
      <c r="A10" s="20"/>
      <c r="B10" s="21"/>
      <c r="C10" s="22"/>
      <c r="D10" s="21"/>
      <c r="E10" s="21"/>
      <c r="F10" s="21"/>
      <c r="G10" s="4"/>
      <c r="H10" s="23"/>
      <c r="I10" s="24"/>
    </row>
    <row r="11" spans="1:64" ht="14.25" customHeight="1">
      <c r="C11" s="18"/>
      <c r="D11" s="28"/>
      <c r="G11" s="29"/>
      <c r="I11" s="30"/>
      <c r="J11" s="31"/>
    </row>
    <row r="12" spans="1:64">
      <c r="J12" s="6"/>
    </row>
    <row r="13" spans="1:64">
      <c r="L13" s="6"/>
    </row>
  </sheetData>
  <mergeCells count="3">
    <mergeCell ref="A3:L3"/>
    <mergeCell ref="A4:L4"/>
    <mergeCell ref="F9:H9"/>
  </mergeCells>
  <pageMargins left="0" right="0" top="0.39370078740157505" bottom="0.39370078740157505" header="0" footer="0"/>
  <pageSetup paperSize="9" fitToWidth="0" fitToHeight="0" pageOrder="overThenDown" orientation="landscape" useFirstPageNumber="1" r:id="rId1"/>
  <headerFooter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1273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zad.1</vt:lpstr>
      <vt:lpstr>zad.2</vt:lpstr>
      <vt:lpstr>zad.3</vt:lpstr>
      <vt:lpstr>zad.4</vt:lpstr>
      <vt:lpstr>zad.5</vt:lpstr>
      <vt:lpstr>zad.6</vt:lpstr>
      <vt:lpstr>zad.7</vt:lpstr>
      <vt:lpstr>zad.8</vt:lpstr>
      <vt:lpstr>zad.9</vt:lpstr>
      <vt:lpstr>zad.10</vt:lpstr>
      <vt:lpstr>zad.11</vt:lpstr>
      <vt:lpstr>zad.12</vt:lpstr>
      <vt:lpstr>zad.13</vt:lpstr>
      <vt:lpstr>zad.14</vt:lpstr>
      <vt:lpstr>zad.15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Apteka</dc:creator>
  <cp:lastModifiedBy>Zamówienia Publiczne</cp:lastModifiedBy>
  <cp:revision>32</cp:revision>
  <cp:lastPrinted>2025-02-27T08:20:20Z</cp:lastPrinted>
  <dcterms:created xsi:type="dcterms:W3CDTF">2024-10-16T08:55:33Z</dcterms:created>
  <dcterms:modified xsi:type="dcterms:W3CDTF">2025-03-17T13:01:02Z</dcterms:modified>
</cp:coreProperties>
</file>