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ados.CUWPK\Desktop\1 ZP CUWPK 2025\CUWPK.343.12.2025 - Remont cząstkowy naw. bit. masą na gorąco\ARCHIWUM CUWPK.343.12.2025\5 Modyfikacje SWZ\"/>
    </mc:Choice>
  </mc:AlternateContent>
  <xr:revisionPtr revIDLastSave="0" documentId="8_{1AFA55EF-CD07-4238-A6E6-D8C30DE6889D}" xr6:coauthVersionLast="47" xr6:coauthVersionMax="47" xr10:uidLastSave="{00000000-0000-0000-0000-000000000000}"/>
  <bookViews>
    <workbookView xWindow="1170" yWindow="450" windowWidth="19755" windowHeight="15750" xr2:uid="{AA253D44-092A-4EC9-BD64-2D26D1FCF679}"/>
  </bookViews>
  <sheets>
    <sheet name="Arkusz1" sheetId="1" r:id="rId1"/>
  </sheets>
  <definedNames>
    <definedName name="_xlnm.Print_Area" localSheetId="0">Arkusz1!$A$1:$E$129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E123" i="1"/>
  <c r="E122" i="1"/>
  <c r="E121" i="1"/>
  <c r="E113" i="1"/>
  <c r="E110" i="1"/>
  <c r="E109" i="1"/>
  <c r="E108" i="1"/>
  <c r="E107" i="1"/>
  <c r="E106" i="1"/>
  <c r="E105" i="1"/>
  <c r="E94" i="1"/>
  <c r="E93" i="1"/>
  <c r="E87" i="1"/>
  <c r="E90" i="1" s="1"/>
  <c r="E82" i="1"/>
  <c r="E85" i="1" s="1"/>
  <c r="E74" i="1"/>
  <c r="E73" i="1"/>
  <c r="E67" i="1"/>
  <c r="E70" i="1" s="1"/>
  <c r="E65" i="1"/>
  <c r="E64" i="1"/>
  <c r="E63" i="1"/>
  <c r="E54" i="1"/>
  <c r="E53" i="1"/>
  <c r="E52" i="1"/>
  <c r="E42" i="1"/>
  <c r="E41" i="1"/>
  <c r="E40" i="1"/>
  <c r="E39" i="1"/>
  <c r="E38" i="1"/>
  <c r="E29" i="1"/>
  <c r="E28" i="1"/>
  <c r="E26" i="1"/>
  <c r="E18" i="1"/>
  <c r="E69" i="1" l="1"/>
  <c r="E68" i="1"/>
</calcChain>
</file>

<file path=xl/sharedStrings.xml><?xml version="1.0" encoding="utf-8"?>
<sst xmlns="http://schemas.openxmlformats.org/spreadsheetml/2006/main" count="299" uniqueCount="97">
  <si>
    <t>Remont cząstkowy nawierzchni bitumicznych masą na gorąco wraz z lokalnym wzmocnieniem poboczy dróg powiatowych administrwoanych przez Zarząd Dróg Powiatowych w Kętrzynie.</t>
  </si>
  <si>
    <t>Numer Specyfikacji</t>
  </si>
  <si>
    <t>Opis robót</t>
  </si>
  <si>
    <t>Jedn.</t>
  </si>
  <si>
    <t>Ilość</t>
  </si>
  <si>
    <t>I</t>
  </si>
  <si>
    <t>01.00.00</t>
  </si>
  <si>
    <t>ROBOTY PRZYGOTOWAWCZE</t>
  </si>
  <si>
    <t xml:space="preserve">D-01.01.01a             </t>
  </si>
  <si>
    <t>Odtworzenie trasy i punktów wysokościowych przy liniowych robotach ziemnych - trasa w terenie równinnym wraz z wykonaniem mapy powykonawczej</t>
  </si>
  <si>
    <t>km</t>
  </si>
  <si>
    <t>IV/V</t>
  </si>
  <si>
    <t>04.00.00-06.00.00</t>
  </si>
  <si>
    <t>PODBUDOWY, NAWIERZCHNIE, ROBOTY WYKOŃCZENIOWE - jezdnia drogi 1618N</t>
  </si>
  <si>
    <t>D-05.03.11</t>
  </si>
  <si>
    <t>Frezowanie nawierzchni asfaltowych na zimno o gr. 12 cm</t>
  </si>
  <si>
    <t>m²</t>
  </si>
  <si>
    <t>D-04.03.01</t>
  </si>
  <si>
    <t>Mechaniczne oczyszczenie istniejącej nawierzchni: 2 krotność</t>
  </si>
  <si>
    <t xml:space="preserve">D-04.03.01           </t>
  </si>
  <si>
    <t>Skropienie emulsją asfaltową nawierzchni bitumicznej: 2 krotność</t>
  </si>
  <si>
    <t>D-05.03.05b</t>
  </si>
  <si>
    <t>Warstwa wiążąca z betonu asfaltowego AC 16 W  KR3 o grubości po zagęszczeniu 6 cm</t>
  </si>
  <si>
    <t>D-05.03.13b</t>
  </si>
  <si>
    <t>Mieszanka SMA 16 JENA do jednowarstwowej nawierzchni asfaltowej o grubości po zagęszczeniu 6 cm</t>
  </si>
  <si>
    <t>D-05.03.26a</t>
  </si>
  <si>
    <t>Zabezpieczenie geosiatką nawierzchni asfaltowej przed spękaniami odbitymi na podłączeniu drogi ze zjazdem szerokości 2m 
(zakład jezdnia-zjazd)</t>
  </si>
  <si>
    <t>04.00.00/05.00.00</t>
  </si>
  <si>
    <t>PODBUDOWY i NAWIERZCHNIE - zjazd na DG w km 12+250</t>
  </si>
  <si>
    <t>D-01.02.04</t>
  </si>
  <si>
    <t>Rozbiórka elementów dróg: zjazd z bruku</t>
  </si>
  <si>
    <t>D-04.01.01</t>
  </si>
  <si>
    <t xml:space="preserve">Wykonanie koryta  o całkowitej głębokości 30 cm (po rozbiórce bruku) z transportem urobku samochodami samowyładowczymi na odległość do 5 km </t>
  </si>
  <si>
    <t>D-04.04.02b</t>
  </si>
  <si>
    <t xml:space="preserve">Podbudowa zasadnicza z mieszanki kruszywa 0/31,5 C50/30 stabilizowanego mechanicznie o grubości po zagęszczeniu 25 cm </t>
  </si>
  <si>
    <t>D-05.03.05a</t>
  </si>
  <si>
    <t>Warstwy ścieralna z betonu asfaltowego AC 11 S KR2 o grubości po zagęszczeniu 6 cm</t>
  </si>
  <si>
    <t>VI/VII</t>
  </si>
  <si>
    <t>06.00.00/07.00.00</t>
  </si>
  <si>
    <t>ROBOTY WYKOŃCZENIOWE i URZĄDZENIA BEZPIECZEŃSTWA RUCHU - jezdnia drogi - lok. 2</t>
  </si>
  <si>
    <t>D-06.01.01</t>
  </si>
  <si>
    <t>Umocnienie powierzchniowe poboczy kamieniem o szerokości do 1 m - obrukowanie na betonie C16/20 grubości 40cm na podsypce cementowo piaskowej 1:4 10 cm; str P = 40m (w obrębie łuku poziomego), str. L = 15m (w obrębie zjazdu)</t>
  </si>
  <si>
    <t>D-06.03.01a</t>
  </si>
  <si>
    <r>
      <t xml:space="preserve">Wykonanie poboczy z mieszanki kruszyw łamanych 0-63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0,75 m, grubości 15 cm
str. P = 80m; str. L = 100m + 10m (w obrębie zjazdu)</t>
    </r>
  </si>
  <si>
    <t>D-07.01.01a</t>
  </si>
  <si>
    <t>D-07.02.01a</t>
  </si>
  <si>
    <t>szt.</t>
  </si>
  <si>
    <t xml:space="preserve">PODBUDOWY i NAWIERZCHNIE jezdnia drogi - lok. 1 </t>
  </si>
  <si>
    <t>ROBOTY PRZYGOTOWAWCZE  - jezdnia drogi - lok. 2</t>
  </si>
  <si>
    <t>PODBUDOWY i NAWIERZCHNIE - jezdnia drogi - lok. 2</t>
  </si>
  <si>
    <t>D-04.02.01</t>
  </si>
  <si>
    <t>Warstwa przeciwspękaniowa z mieszanki kruszywa 0-31,5, C 50/30 stabilizowanego mechanicznie o grubości po zagęszczeniu 15 cm 
(jezdnia)</t>
  </si>
  <si>
    <t>Umocnienie powierzchniowe poboczy kamieniem o szerokości do 1 m - obrukowanie na betonie C16/20 grubości 40cm na podsypce cementowo piaskowej 1:4 10 cm; srt L = 6m (w obrębie przepustu); str. P = 82m + 6m (w obrębie przepustu)</t>
  </si>
  <si>
    <r>
      <t xml:space="preserve">Wykonanie poboczy z mieszanki kruszyw łamanych 0-31,5,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1 m, grubości 30 cm
str. P = 12m; str. L = 12m + 92m</t>
    </r>
  </si>
  <si>
    <t>D-07.05.01</t>
  </si>
  <si>
    <t>Bariery ochronne stalowe N2W3A: 1) str. L  (108m: 2*12 + 21 sekcji po 4m); 2) str. P (28m: 2*12+1 sekcja po 4m)</t>
  </si>
  <si>
    <t>mb</t>
  </si>
  <si>
    <t>PODBUDOWY i NAWIERZCHNIE</t>
  </si>
  <si>
    <t>jezdnia drogi - krawędzie</t>
  </si>
  <si>
    <t>Frezowanie nawierzchni asfaltowych na zimno o gr. 4 cm - krawędziowe o szerokości 1 m</t>
  </si>
  <si>
    <t>Mechaniczne oczyszczenie istniejącej nawierzchni: 1 krotność</t>
  </si>
  <si>
    <t>Skropienie emulsją asfaltową nawierzchni bitumicznej: 1 krotność</t>
  </si>
  <si>
    <t>jezdnia drogi - lokalne nakładki</t>
  </si>
  <si>
    <t>Frezowanie nawierzchni asfaltowych na zimno  o gr. 4 cm - o szerokości min 2,5m do 5m</t>
  </si>
  <si>
    <t>VI</t>
  </si>
  <si>
    <t>06.00.00</t>
  </si>
  <si>
    <t>ROBOTY WYKOŃCZENIOWE</t>
  </si>
  <si>
    <t>pobocza</t>
  </si>
  <si>
    <t>Umocnienie powierzchniowe poboczy kamieniem o szerokości do 1 m - obrukowanie na betonie C16/20 grubości 40cm na podsypce cementowo piaskowej 1:4 10 cm</t>
  </si>
  <si>
    <r>
      <t xml:space="preserve">Wykonanie poboczy z mieszanki kruszyw łamanych 0-63,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0,5 m, grubości 20 cm</t>
    </r>
  </si>
  <si>
    <t>3. Doraźny remont cząstkowy warstwy ścieralnej i poboczy drogi powiatowej nr 1580N.</t>
  </si>
  <si>
    <t>2. Remont nawierzchni drogi powiatowej nr 1610N  - podłączenie do DW 590 (lok. 1), wyjazd z m. Reszel (lok. 2).</t>
  </si>
  <si>
    <t>1. Remont nawierzchni drogi powiatowej powiatowej nr 1618N w m. Langanki.</t>
  </si>
  <si>
    <t>Frezowanie nawierzchni asfaltowych na zimno  o gr. 4 cm - krawędziowe o szerokości 1 m</t>
  </si>
  <si>
    <r>
      <t xml:space="preserve">Wykonanie poboczy z mieszanki kruszyw łamanych 0-63,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1 m, grubości 20 cm</t>
    </r>
  </si>
  <si>
    <t>4. Doraźny remont cząstkowy warstwy ścieralnej i poboczy drogi powiatowej nr 1733N.</t>
  </si>
  <si>
    <t>ROBOTY PRZYGOTOWAWCZE  - jezdnia drogi - lok. 3</t>
  </si>
  <si>
    <t>kpl</t>
  </si>
  <si>
    <t>PODBUDOWY i NAWIERZCHNIE - jezdnia drogi - lok. 3</t>
  </si>
  <si>
    <t>Wykonanie koryta  o całkowitej głębokości 30 cm (po rozbiórce bruku) z transportem urobku samochodami samowyładowczymi na odległość do 5 km (obszar skrzyżowania)</t>
  </si>
  <si>
    <t xml:space="preserve">Podbudowa zasadnicza z mieszanki kruszywa 0/31,5 C50/30 stabilizowanego mechanicznie o grubości po zagęszczeniu 20 cm </t>
  </si>
  <si>
    <t>ROBOTY WYKOŃCZENIOWE i URZĄDZENIA BEZPIECZEŃSTWA RUCHU - jezdnia drogi - lok. 3</t>
  </si>
  <si>
    <t>Umocnienie powierzchniowe poboczy kamieniem obrukowanie na betonie C16/20 grubości 40cm na podsypce cementowo piaskowej 1:4 10 cm</t>
  </si>
  <si>
    <t>1. Remont nawierzchni drogi powiatowej nr 1610N  - skrzyżowanie z drogami Gminnymi w Klewnie (lok. 3 - wylot na Siemki).</t>
  </si>
  <si>
    <t>Frezowanie nawierzchni asfaltowych na zimno o gr. 4 cm - o szerokości min 2,5m do 5m</t>
  </si>
  <si>
    <t>2. Doraźny remont elementów drogi powiatowej nr 1610N.</t>
  </si>
  <si>
    <t>1. ZAKRES PODSTAWOWY ZAMÓWIENIA:</t>
  </si>
  <si>
    <t>2. ZAKRES ZAMÓWIENIA W FORMULE OPCJI:</t>
  </si>
  <si>
    <t>Zał. nr 8 do SWZ</t>
  </si>
  <si>
    <t>PRZEDMIAR ROBÓT</t>
  </si>
  <si>
    <t>Wykonanie oznakowania pionowego: D-1+tab. T6a (2szt), A-7 (1 szt.) - lokalizacja oznakowania wg wskazań ZDP w Kętrzynie</t>
  </si>
  <si>
    <t>Wykonanie oznakowania poziomego cienkowarstwowe: P-13- 1,05m2 (4m - zjazd ok 8.0m) - lokalizacja oznakowania wg wskazań ZDP w Kętrzynie</t>
  </si>
  <si>
    <t>Warstwa wiążąca z betonu asfaltowego AC 16 W  KR3 o grubości po zagęszczeniu 6 cm (jezdnia)</t>
  </si>
  <si>
    <t>Mieszanka SMA 16 JENA do jednowarstwowej nawierzchni asfaltowej o grubości po zagęszczeniu 6 cm (jezdnia)</t>
  </si>
  <si>
    <t>Warstwa wiążąca z betonu asfaltowego AC 16 W  KR3 o grubości po zagęszczeniu 8 cm (jezdnia)</t>
  </si>
  <si>
    <t>Wykonanie oznakowania poziomego cienkowarstwowe: P-13-  (zjazdy na DG ok 19.0m) - lokalizacja oznakowania wg wskazań ZDP w Kętrzynie</t>
  </si>
  <si>
    <t>MODYFIKACJA Z 15.04.2025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</si>
</sst>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6" fontId="5" fillId="4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8" fillId="2" borderId="0" xfId="1" applyFont="1" applyFill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0" xfId="1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</cellXfs>
  <cellStyles count="2">
    <cellStyle name="Normalny" xfId="0" builtinId="0"/>
    <cellStyle name="Normalny 2" xfId="1" xr:uid="{2CF0820E-CCFB-4D13-9937-CCF3D7558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C3AC-9A39-492E-BDFF-1536E95B177E}">
  <sheetPr>
    <pageSetUpPr fitToPage="1"/>
  </sheetPr>
  <dimension ref="A1:K133"/>
  <sheetViews>
    <sheetView tabSelected="1" view="pageBreakPreview" zoomScaleNormal="100" zoomScaleSheetLayoutView="100" workbookViewId="0">
      <selection activeCell="C72" sqref="C72"/>
    </sheetView>
  </sheetViews>
  <sheetFormatPr defaultRowHeight="15" x14ac:dyDescent="0.25"/>
  <cols>
    <col min="1" max="1" width="7.28515625" customWidth="1"/>
    <col min="2" max="2" width="15.5703125" customWidth="1"/>
    <col min="3" max="3" width="105.140625" customWidth="1"/>
    <col min="4" max="4" width="8.7109375" customWidth="1"/>
    <col min="5" max="5" width="10.7109375" customWidth="1"/>
  </cols>
  <sheetData>
    <row r="1" spans="1:11" x14ac:dyDescent="0.25">
      <c r="C1" s="30" t="s">
        <v>96</v>
      </c>
      <c r="D1" s="33" t="s">
        <v>88</v>
      </c>
      <c r="E1" s="33"/>
    </row>
    <row r="3" spans="1:11" ht="23.25" x14ac:dyDescent="0.35">
      <c r="A3" s="38" t="s">
        <v>89</v>
      </c>
      <c r="B3" s="38"/>
      <c r="C3" s="38"/>
      <c r="D3" s="38"/>
      <c r="E3" s="38"/>
      <c r="F3" s="18"/>
      <c r="G3" s="18"/>
      <c r="H3" s="18"/>
      <c r="I3" s="18"/>
      <c r="J3" s="18"/>
      <c r="K3" s="18"/>
    </row>
    <row r="4" spans="1:11" ht="45.75" customHeight="1" x14ac:dyDescent="0.25">
      <c r="A4" s="40" t="s">
        <v>0</v>
      </c>
      <c r="B4" s="40"/>
      <c r="C4" s="40"/>
      <c r="D4" s="40"/>
      <c r="E4" s="40"/>
      <c r="F4" s="17"/>
      <c r="G4" s="17"/>
      <c r="H4" s="17"/>
      <c r="I4" s="17"/>
      <c r="J4" s="17"/>
      <c r="K4" s="17"/>
    </row>
    <row r="5" spans="1:11" ht="18.75" x14ac:dyDescent="0.3">
      <c r="A5" s="31" t="s">
        <v>86</v>
      </c>
      <c r="B5" s="32"/>
      <c r="C5" s="32"/>
      <c r="D5" s="32"/>
      <c r="E5" s="32"/>
      <c r="F5" s="32"/>
      <c r="G5" s="32"/>
    </row>
    <row r="6" spans="1:11" ht="15" customHeight="1" x14ac:dyDescent="0.25">
      <c r="A6" s="36" t="s">
        <v>72</v>
      </c>
      <c r="B6" s="41"/>
      <c r="C6" s="41"/>
      <c r="D6" s="41"/>
      <c r="E6" s="41"/>
    </row>
    <row r="7" spans="1:11" ht="15" customHeight="1" x14ac:dyDescent="0.25">
      <c r="A7" s="37"/>
      <c r="B7" s="37" t="s">
        <v>1</v>
      </c>
      <c r="C7" s="37" t="s">
        <v>2</v>
      </c>
      <c r="D7" s="37" t="s">
        <v>3</v>
      </c>
      <c r="E7" s="37" t="s">
        <v>4</v>
      </c>
    </row>
    <row r="8" spans="1:11" x14ac:dyDescent="0.25">
      <c r="A8" s="37"/>
      <c r="B8" s="37"/>
      <c r="C8" s="37"/>
      <c r="D8" s="37"/>
      <c r="E8" s="37"/>
    </row>
    <row r="9" spans="1:11" x14ac:dyDescent="0.25">
      <c r="A9" s="2">
        <v>1</v>
      </c>
      <c r="B9" s="2">
        <v>2</v>
      </c>
      <c r="C9" s="3">
        <v>3</v>
      </c>
      <c r="D9" s="3">
        <v>4</v>
      </c>
      <c r="E9" s="3">
        <v>5</v>
      </c>
    </row>
    <row r="10" spans="1:11" x14ac:dyDescent="0.25">
      <c r="A10" s="19" t="s">
        <v>5</v>
      </c>
      <c r="B10" s="19" t="s">
        <v>6</v>
      </c>
      <c r="C10" s="20" t="s">
        <v>7</v>
      </c>
      <c r="D10" s="21"/>
      <c r="E10" s="21"/>
    </row>
    <row r="11" spans="1:11" ht="25.5" x14ac:dyDescent="0.25">
      <c r="A11" s="4">
        <v>1</v>
      </c>
      <c r="B11" s="5" t="s">
        <v>8</v>
      </c>
      <c r="C11" s="6" t="s">
        <v>9</v>
      </c>
      <c r="D11" s="4" t="s">
        <v>10</v>
      </c>
      <c r="E11" s="7">
        <v>0.12</v>
      </c>
    </row>
    <row r="12" spans="1:11" x14ac:dyDescent="0.25">
      <c r="A12" s="19" t="s">
        <v>11</v>
      </c>
      <c r="B12" s="22" t="s">
        <v>12</v>
      </c>
      <c r="C12" s="21" t="s">
        <v>13</v>
      </c>
      <c r="D12" s="21"/>
      <c r="E12" s="21"/>
    </row>
    <row r="13" spans="1:11" x14ac:dyDescent="0.25">
      <c r="A13" s="4">
        <v>2</v>
      </c>
      <c r="B13" s="4" t="s">
        <v>14</v>
      </c>
      <c r="C13" s="6" t="s">
        <v>15</v>
      </c>
      <c r="D13" s="4" t="s">
        <v>16</v>
      </c>
      <c r="E13" s="8">
        <v>667</v>
      </c>
    </row>
    <row r="14" spans="1:11" x14ac:dyDescent="0.25">
      <c r="A14" s="4">
        <v>3</v>
      </c>
      <c r="B14" s="4" t="s">
        <v>17</v>
      </c>
      <c r="C14" s="6" t="s">
        <v>18</v>
      </c>
      <c r="D14" s="4" t="s">
        <v>16</v>
      </c>
      <c r="E14" s="8">
        <v>667</v>
      </c>
    </row>
    <row r="15" spans="1:11" x14ac:dyDescent="0.25">
      <c r="A15" s="4">
        <v>4</v>
      </c>
      <c r="B15" s="5" t="s">
        <v>19</v>
      </c>
      <c r="C15" s="6" t="s">
        <v>20</v>
      </c>
      <c r="D15" s="4" t="s">
        <v>16</v>
      </c>
      <c r="E15" s="8">
        <v>667</v>
      </c>
    </row>
    <row r="16" spans="1:11" x14ac:dyDescent="0.25">
      <c r="A16" s="4">
        <v>5</v>
      </c>
      <c r="B16" s="4" t="s">
        <v>21</v>
      </c>
      <c r="C16" s="6" t="s">
        <v>22</v>
      </c>
      <c r="D16" s="4" t="s">
        <v>16</v>
      </c>
      <c r="E16" s="8">
        <v>667</v>
      </c>
    </row>
    <row r="17" spans="1:5" x14ac:dyDescent="0.25">
      <c r="A17" s="4">
        <v>6</v>
      </c>
      <c r="B17" s="4" t="s">
        <v>23</v>
      </c>
      <c r="C17" s="6" t="s">
        <v>24</v>
      </c>
      <c r="D17" s="4" t="s">
        <v>16</v>
      </c>
      <c r="E17" s="8">
        <v>667</v>
      </c>
    </row>
    <row r="18" spans="1:5" ht="25.5" x14ac:dyDescent="0.25">
      <c r="A18" s="9">
        <v>7</v>
      </c>
      <c r="B18" s="9" t="s">
        <v>25</v>
      </c>
      <c r="C18" s="10" t="s">
        <v>26</v>
      </c>
      <c r="D18" s="9" t="s">
        <v>16</v>
      </c>
      <c r="E18" s="11">
        <f>2*12</f>
        <v>24</v>
      </c>
    </row>
    <row r="19" spans="1:5" x14ac:dyDescent="0.25">
      <c r="A19" s="19" t="s">
        <v>11</v>
      </c>
      <c r="B19" s="19" t="s">
        <v>27</v>
      </c>
      <c r="C19" s="21" t="s">
        <v>28</v>
      </c>
      <c r="D19" s="21"/>
      <c r="E19" s="21"/>
    </row>
    <row r="20" spans="1:5" x14ac:dyDescent="0.25">
      <c r="A20" s="4">
        <v>8</v>
      </c>
      <c r="B20" s="5" t="s">
        <v>29</v>
      </c>
      <c r="C20" s="6" t="s">
        <v>30</v>
      </c>
      <c r="D20" s="12" t="s">
        <v>16</v>
      </c>
      <c r="E20" s="13">
        <v>34</v>
      </c>
    </row>
    <row r="21" spans="1:5" ht="25.5" x14ac:dyDescent="0.25">
      <c r="A21" s="4">
        <v>9</v>
      </c>
      <c r="B21" s="5" t="s">
        <v>31</v>
      </c>
      <c r="C21" s="6" t="s">
        <v>32</v>
      </c>
      <c r="D21" s="4" t="s">
        <v>16</v>
      </c>
      <c r="E21" s="14">
        <v>34</v>
      </c>
    </row>
    <row r="22" spans="1:5" ht="17.25" customHeight="1" x14ac:dyDescent="0.25">
      <c r="A22" s="4">
        <v>10</v>
      </c>
      <c r="B22" s="4" t="s">
        <v>33</v>
      </c>
      <c r="C22" s="6" t="s">
        <v>34</v>
      </c>
      <c r="D22" s="4" t="s">
        <v>16</v>
      </c>
      <c r="E22" s="14">
        <v>34</v>
      </c>
    </row>
    <row r="23" spans="1:5" x14ac:dyDescent="0.25">
      <c r="A23" s="4">
        <v>11</v>
      </c>
      <c r="B23" s="4" t="s">
        <v>17</v>
      </c>
      <c r="C23" s="6" t="s">
        <v>18</v>
      </c>
      <c r="D23" s="4" t="s">
        <v>16</v>
      </c>
      <c r="E23" s="8">
        <v>34</v>
      </c>
    </row>
    <row r="24" spans="1:5" x14ac:dyDescent="0.25">
      <c r="A24" s="4">
        <v>12</v>
      </c>
      <c r="B24" s="5" t="s">
        <v>19</v>
      </c>
      <c r="C24" s="6" t="s">
        <v>20</v>
      </c>
      <c r="D24" s="4" t="s">
        <v>16</v>
      </c>
      <c r="E24" s="8">
        <v>34</v>
      </c>
    </row>
    <row r="25" spans="1:5" x14ac:dyDescent="0.25">
      <c r="A25" s="4">
        <v>13</v>
      </c>
      <c r="B25" s="4" t="s">
        <v>21</v>
      </c>
      <c r="C25" s="6" t="s">
        <v>22</v>
      </c>
      <c r="D25" s="4" t="s">
        <v>16</v>
      </c>
      <c r="E25" s="8">
        <v>34</v>
      </c>
    </row>
    <row r="26" spans="1:5" x14ac:dyDescent="0.25">
      <c r="A26" s="4">
        <v>14</v>
      </c>
      <c r="B26" s="4" t="s">
        <v>35</v>
      </c>
      <c r="C26" s="6" t="s">
        <v>36</v>
      </c>
      <c r="D26" s="4" t="s">
        <v>16</v>
      </c>
      <c r="E26" s="8">
        <f>E23</f>
        <v>34</v>
      </c>
    </row>
    <row r="27" spans="1:5" x14ac:dyDescent="0.25">
      <c r="A27" s="23" t="s">
        <v>37</v>
      </c>
      <c r="B27" s="23" t="s">
        <v>38</v>
      </c>
      <c r="C27" s="25" t="s">
        <v>39</v>
      </c>
      <c r="D27" s="25"/>
      <c r="E27" s="25"/>
    </row>
    <row r="28" spans="1:5" ht="25.5" x14ac:dyDescent="0.25">
      <c r="A28" s="4">
        <v>15</v>
      </c>
      <c r="B28" s="4" t="s">
        <v>40</v>
      </c>
      <c r="C28" s="6" t="s">
        <v>41</v>
      </c>
      <c r="D28" s="4" t="s">
        <v>16</v>
      </c>
      <c r="E28" s="14">
        <f>(40+15)*1</f>
        <v>55</v>
      </c>
    </row>
    <row r="29" spans="1:5" ht="27.75" customHeight="1" x14ac:dyDescent="0.25">
      <c r="A29" s="4">
        <v>16</v>
      </c>
      <c r="B29" s="4" t="s">
        <v>42</v>
      </c>
      <c r="C29" s="6" t="s">
        <v>43</v>
      </c>
      <c r="D29" s="4" t="s">
        <v>16</v>
      </c>
      <c r="E29" s="14">
        <f>190*0.75</f>
        <v>142.5</v>
      </c>
    </row>
    <row r="30" spans="1:5" ht="25.5" x14ac:dyDescent="0.25">
      <c r="A30" s="4">
        <v>17</v>
      </c>
      <c r="B30" s="4" t="s">
        <v>44</v>
      </c>
      <c r="C30" s="15" t="s">
        <v>91</v>
      </c>
      <c r="D30" s="4" t="s">
        <v>16</v>
      </c>
      <c r="E30" s="8">
        <v>1.05</v>
      </c>
    </row>
    <row r="31" spans="1:5" x14ac:dyDescent="0.25">
      <c r="A31" s="4">
        <v>18</v>
      </c>
      <c r="B31" s="4" t="s">
        <v>45</v>
      </c>
      <c r="C31" s="6" t="s">
        <v>90</v>
      </c>
      <c r="D31" s="4" t="s">
        <v>46</v>
      </c>
      <c r="E31" s="8">
        <v>5</v>
      </c>
    </row>
    <row r="33" spans="1:5" x14ac:dyDescent="0.25">
      <c r="A33" s="36" t="s">
        <v>71</v>
      </c>
      <c r="B33" s="36"/>
      <c r="C33" s="36"/>
      <c r="D33" s="36"/>
      <c r="E33" s="36"/>
    </row>
    <row r="34" spans="1:5" x14ac:dyDescent="0.25">
      <c r="A34" s="37"/>
      <c r="B34" s="37" t="s">
        <v>1</v>
      </c>
      <c r="C34" s="37" t="s">
        <v>2</v>
      </c>
      <c r="D34" s="37" t="s">
        <v>3</v>
      </c>
      <c r="E34" s="37" t="s">
        <v>4</v>
      </c>
    </row>
    <row r="35" spans="1:5" x14ac:dyDescent="0.25">
      <c r="A35" s="37"/>
      <c r="B35" s="37"/>
      <c r="C35" s="37"/>
      <c r="D35" s="37"/>
      <c r="E35" s="37"/>
    </row>
    <row r="36" spans="1:5" x14ac:dyDescent="0.25">
      <c r="A36" s="2">
        <v>1</v>
      </c>
      <c r="B36" s="2">
        <v>2</v>
      </c>
      <c r="C36" s="3">
        <v>3</v>
      </c>
      <c r="D36" s="3">
        <v>4</v>
      </c>
      <c r="E36" s="3">
        <v>5</v>
      </c>
    </row>
    <row r="37" spans="1:5" x14ac:dyDescent="0.25">
      <c r="A37" s="23" t="s">
        <v>11</v>
      </c>
      <c r="B37" s="23" t="s">
        <v>27</v>
      </c>
      <c r="C37" s="25" t="s">
        <v>47</v>
      </c>
      <c r="D37" s="25"/>
      <c r="E37" s="25"/>
    </row>
    <row r="38" spans="1:5" x14ac:dyDescent="0.25">
      <c r="A38" s="4">
        <v>1</v>
      </c>
      <c r="B38" s="4" t="s">
        <v>14</v>
      </c>
      <c r="C38" s="6" t="s">
        <v>15</v>
      </c>
      <c r="D38" s="4" t="s">
        <v>16</v>
      </c>
      <c r="E38" s="8">
        <f>50*5.5</f>
        <v>275</v>
      </c>
    </row>
    <row r="39" spans="1:5" x14ac:dyDescent="0.25">
      <c r="A39" s="4">
        <v>2</v>
      </c>
      <c r="B39" s="4" t="s">
        <v>17</v>
      </c>
      <c r="C39" s="6" t="s">
        <v>18</v>
      </c>
      <c r="D39" s="4" t="s">
        <v>16</v>
      </c>
      <c r="E39" s="8">
        <f>50*5.5</f>
        <v>275</v>
      </c>
    </row>
    <row r="40" spans="1:5" x14ac:dyDescent="0.25">
      <c r="A40" s="4">
        <v>3</v>
      </c>
      <c r="B40" s="5" t="s">
        <v>19</v>
      </c>
      <c r="C40" s="6" t="s">
        <v>20</v>
      </c>
      <c r="D40" s="4" t="s">
        <v>16</v>
      </c>
      <c r="E40" s="8">
        <f>50*5.5</f>
        <v>275</v>
      </c>
    </row>
    <row r="41" spans="1:5" x14ac:dyDescent="0.25">
      <c r="A41" s="4">
        <v>4</v>
      </c>
      <c r="B41" s="4" t="s">
        <v>21</v>
      </c>
      <c r="C41" s="6" t="s">
        <v>92</v>
      </c>
      <c r="D41" s="4" t="s">
        <v>16</v>
      </c>
      <c r="E41" s="8">
        <f>50*5.5</f>
        <v>275</v>
      </c>
    </row>
    <row r="42" spans="1:5" x14ac:dyDescent="0.25">
      <c r="A42" s="4">
        <v>5</v>
      </c>
      <c r="B42" s="4" t="s">
        <v>23</v>
      </c>
      <c r="C42" s="6" t="s">
        <v>93</v>
      </c>
      <c r="D42" s="4" t="s">
        <v>16</v>
      </c>
      <c r="E42" s="8">
        <f>50*5.5</f>
        <v>275</v>
      </c>
    </row>
    <row r="43" spans="1:5" x14ac:dyDescent="0.25">
      <c r="A43" s="23" t="s">
        <v>5</v>
      </c>
      <c r="B43" s="23" t="s">
        <v>6</v>
      </c>
      <c r="C43" s="24" t="s">
        <v>48</v>
      </c>
      <c r="D43" s="25"/>
      <c r="E43" s="25"/>
    </row>
    <row r="44" spans="1:5" ht="25.5" x14ac:dyDescent="0.25">
      <c r="A44" s="4">
        <v>6</v>
      </c>
      <c r="B44" s="5" t="s">
        <v>8</v>
      </c>
      <c r="C44" s="6" t="s">
        <v>9</v>
      </c>
      <c r="D44" s="4" t="s">
        <v>10</v>
      </c>
      <c r="E44" s="7">
        <v>0.12</v>
      </c>
    </row>
    <row r="45" spans="1:5" x14ac:dyDescent="0.25">
      <c r="A45" s="23" t="s">
        <v>11</v>
      </c>
      <c r="B45" s="23" t="s">
        <v>27</v>
      </c>
      <c r="C45" s="25" t="s">
        <v>49</v>
      </c>
      <c r="D45" s="25"/>
      <c r="E45" s="25"/>
    </row>
    <row r="46" spans="1:5" x14ac:dyDescent="0.25">
      <c r="A46" s="4">
        <v>7</v>
      </c>
      <c r="B46" s="4" t="s">
        <v>17</v>
      </c>
      <c r="C46" s="6" t="s">
        <v>18</v>
      </c>
      <c r="D46" s="4" t="s">
        <v>16</v>
      </c>
      <c r="E46" s="8">
        <v>550</v>
      </c>
    </row>
    <row r="47" spans="1:5" x14ac:dyDescent="0.25">
      <c r="A47" s="4">
        <v>8</v>
      </c>
      <c r="B47" s="5" t="s">
        <v>19</v>
      </c>
      <c r="C47" s="6" t="s">
        <v>20</v>
      </c>
      <c r="D47" s="4" t="s">
        <v>16</v>
      </c>
      <c r="E47" s="8">
        <v>550</v>
      </c>
    </row>
    <row r="48" spans="1:5" ht="27" customHeight="1" x14ac:dyDescent="0.25">
      <c r="A48" s="4">
        <v>9</v>
      </c>
      <c r="B48" s="5" t="s">
        <v>50</v>
      </c>
      <c r="C48" s="6" t="s">
        <v>51</v>
      </c>
      <c r="D48" s="12" t="s">
        <v>16</v>
      </c>
      <c r="E48" s="16">
        <v>550</v>
      </c>
    </row>
    <row r="49" spans="1:5" x14ac:dyDescent="0.25">
      <c r="A49" s="4">
        <v>10</v>
      </c>
      <c r="B49" s="4" t="s">
        <v>21</v>
      </c>
      <c r="C49" s="6" t="s">
        <v>94</v>
      </c>
      <c r="D49" s="4" t="s">
        <v>16</v>
      </c>
      <c r="E49" s="8">
        <v>550</v>
      </c>
    </row>
    <row r="50" spans="1:5" x14ac:dyDescent="0.25">
      <c r="A50" s="4">
        <v>11</v>
      </c>
      <c r="B50" s="4" t="s">
        <v>23</v>
      </c>
      <c r="C50" s="6" t="s">
        <v>93</v>
      </c>
      <c r="D50" s="4" t="s">
        <v>16</v>
      </c>
      <c r="E50" s="8">
        <v>550</v>
      </c>
    </row>
    <row r="51" spans="1:5" x14ac:dyDescent="0.25">
      <c r="A51" s="23" t="s">
        <v>37</v>
      </c>
      <c r="B51" s="23" t="s">
        <v>38</v>
      </c>
      <c r="C51" s="25" t="s">
        <v>39</v>
      </c>
      <c r="D51" s="25"/>
      <c r="E51" s="25"/>
    </row>
    <row r="52" spans="1:5" ht="25.5" x14ac:dyDescent="0.25">
      <c r="A52" s="4">
        <v>12</v>
      </c>
      <c r="B52" s="4" t="s">
        <v>40</v>
      </c>
      <c r="C52" s="6" t="s">
        <v>52</v>
      </c>
      <c r="D52" s="4" t="s">
        <v>16</v>
      </c>
      <c r="E52" s="14">
        <f>88+6</f>
        <v>94</v>
      </c>
    </row>
    <row r="53" spans="1:5" ht="27" customHeight="1" x14ac:dyDescent="0.25">
      <c r="A53" s="4">
        <v>13</v>
      </c>
      <c r="B53" s="4" t="s">
        <v>42</v>
      </c>
      <c r="C53" s="6" t="s">
        <v>53</v>
      </c>
      <c r="D53" s="4" t="s">
        <v>16</v>
      </c>
      <c r="E53" s="14">
        <f>12+12+92</f>
        <v>116</v>
      </c>
    </row>
    <row r="54" spans="1:5" x14ac:dyDescent="0.25">
      <c r="A54" s="4">
        <v>14</v>
      </c>
      <c r="B54" s="4" t="s">
        <v>54</v>
      </c>
      <c r="C54" s="6" t="s">
        <v>55</v>
      </c>
      <c r="D54" s="4" t="s">
        <v>56</v>
      </c>
      <c r="E54" s="8">
        <f>108+28</f>
        <v>136</v>
      </c>
    </row>
    <row r="56" spans="1:5" x14ac:dyDescent="0.25">
      <c r="A56" s="36" t="s">
        <v>70</v>
      </c>
      <c r="B56" s="36"/>
      <c r="C56" s="36"/>
      <c r="D56" s="36"/>
      <c r="E56" s="36"/>
    </row>
    <row r="57" spans="1:5" x14ac:dyDescent="0.25">
      <c r="A57" s="37"/>
      <c r="B57" s="37" t="s">
        <v>1</v>
      </c>
      <c r="C57" s="37" t="s">
        <v>2</v>
      </c>
      <c r="D57" s="37" t="s">
        <v>3</v>
      </c>
      <c r="E57" s="37" t="s">
        <v>4</v>
      </c>
    </row>
    <row r="58" spans="1:5" x14ac:dyDescent="0.25">
      <c r="A58" s="37"/>
      <c r="B58" s="37"/>
      <c r="C58" s="37"/>
      <c r="D58" s="37"/>
      <c r="E58" s="37"/>
    </row>
    <row r="59" spans="1:5" x14ac:dyDescent="0.25">
      <c r="A59" s="2">
        <v>1</v>
      </c>
      <c r="B59" s="2">
        <v>2</v>
      </c>
      <c r="C59" s="3">
        <v>3</v>
      </c>
      <c r="D59" s="3">
        <v>4</v>
      </c>
      <c r="E59" s="3">
        <v>5</v>
      </c>
    </row>
    <row r="60" spans="1:5" x14ac:dyDescent="0.25">
      <c r="A60" s="23" t="s">
        <v>11</v>
      </c>
      <c r="B60" s="23" t="s">
        <v>27</v>
      </c>
      <c r="C60" s="25" t="s">
        <v>57</v>
      </c>
      <c r="D60" s="25"/>
      <c r="E60" s="25"/>
    </row>
    <row r="61" spans="1:5" x14ac:dyDescent="0.25">
      <c r="A61" s="23"/>
      <c r="B61" s="23"/>
      <c r="C61" s="24" t="s">
        <v>58</v>
      </c>
      <c r="D61" s="25"/>
      <c r="E61" s="25"/>
    </row>
    <row r="62" spans="1:5" x14ac:dyDescent="0.25">
      <c r="A62" s="4">
        <v>1</v>
      </c>
      <c r="B62" s="4" t="s">
        <v>14</v>
      </c>
      <c r="C62" s="6" t="s">
        <v>59</v>
      </c>
      <c r="D62" s="4" t="s">
        <v>16</v>
      </c>
      <c r="E62" s="8">
        <v>300</v>
      </c>
    </row>
    <row r="63" spans="1:5" x14ac:dyDescent="0.25">
      <c r="A63" s="4">
        <v>2</v>
      </c>
      <c r="B63" s="4" t="s">
        <v>17</v>
      </c>
      <c r="C63" s="6" t="s">
        <v>60</v>
      </c>
      <c r="D63" s="4" t="s">
        <v>16</v>
      </c>
      <c r="E63" s="14">
        <f>E62</f>
        <v>300</v>
      </c>
    </row>
    <row r="64" spans="1:5" x14ac:dyDescent="0.25">
      <c r="A64" s="4">
        <v>3</v>
      </c>
      <c r="B64" s="5" t="s">
        <v>19</v>
      </c>
      <c r="C64" s="6" t="s">
        <v>61</v>
      </c>
      <c r="D64" s="4" t="s">
        <v>16</v>
      </c>
      <c r="E64" s="14">
        <f>E62</f>
        <v>300</v>
      </c>
    </row>
    <row r="65" spans="1:5" x14ac:dyDescent="0.25">
      <c r="A65" s="4">
        <v>4</v>
      </c>
      <c r="B65" s="4" t="s">
        <v>35</v>
      </c>
      <c r="C65" s="6" t="s">
        <v>36</v>
      </c>
      <c r="D65" s="4" t="s">
        <v>16</v>
      </c>
      <c r="E65" s="8">
        <f>E62</f>
        <v>300</v>
      </c>
    </row>
    <row r="66" spans="1:5" x14ac:dyDescent="0.25">
      <c r="A66" s="23"/>
      <c r="B66" s="23"/>
      <c r="C66" s="24" t="s">
        <v>62</v>
      </c>
      <c r="D66" s="25"/>
      <c r="E66" s="25"/>
    </row>
    <row r="67" spans="1:5" x14ac:dyDescent="0.25">
      <c r="A67" s="4">
        <v>5</v>
      </c>
      <c r="B67" s="4" t="s">
        <v>14</v>
      </c>
      <c r="C67" s="6" t="s">
        <v>63</v>
      </c>
      <c r="D67" s="4" t="s">
        <v>16</v>
      </c>
      <c r="E67" s="8">
        <f>4*5*50</f>
        <v>1000</v>
      </c>
    </row>
    <row r="68" spans="1:5" x14ac:dyDescent="0.25">
      <c r="A68" s="4">
        <v>6</v>
      </c>
      <c r="B68" s="4" t="s">
        <v>17</v>
      </c>
      <c r="C68" s="6" t="s">
        <v>60</v>
      </c>
      <c r="D68" s="4" t="s">
        <v>16</v>
      </c>
      <c r="E68" s="14">
        <f>E67</f>
        <v>1000</v>
      </c>
    </row>
    <row r="69" spans="1:5" x14ac:dyDescent="0.25">
      <c r="A69" s="4">
        <v>7</v>
      </c>
      <c r="B69" s="5" t="s">
        <v>19</v>
      </c>
      <c r="C69" s="6" t="s">
        <v>61</v>
      </c>
      <c r="D69" s="4" t="s">
        <v>16</v>
      </c>
      <c r="E69" s="14">
        <f>E67</f>
        <v>1000</v>
      </c>
    </row>
    <row r="70" spans="1:5" x14ac:dyDescent="0.25">
      <c r="A70" s="4">
        <v>8</v>
      </c>
      <c r="B70" s="4" t="s">
        <v>35</v>
      </c>
      <c r="C70" s="6" t="s">
        <v>36</v>
      </c>
      <c r="D70" s="4" t="s">
        <v>16</v>
      </c>
      <c r="E70" s="8">
        <f>E67</f>
        <v>1000</v>
      </c>
    </row>
    <row r="71" spans="1:5" x14ac:dyDescent="0.25">
      <c r="A71" s="23" t="s">
        <v>64</v>
      </c>
      <c r="B71" s="23" t="s">
        <v>65</v>
      </c>
      <c r="C71" s="25" t="s">
        <v>66</v>
      </c>
      <c r="D71" s="25"/>
      <c r="E71" s="25"/>
    </row>
    <row r="72" spans="1:5" x14ac:dyDescent="0.25">
      <c r="A72" s="23"/>
      <c r="B72" s="23"/>
      <c r="C72" s="24" t="s">
        <v>67</v>
      </c>
      <c r="D72" s="25"/>
      <c r="E72" s="25"/>
    </row>
    <row r="73" spans="1:5" ht="25.5" x14ac:dyDescent="0.25">
      <c r="A73" s="4">
        <v>9</v>
      </c>
      <c r="B73" s="4" t="s">
        <v>40</v>
      </c>
      <c r="C73" s="6" t="s">
        <v>68</v>
      </c>
      <c r="D73" s="4" t="s">
        <v>16</v>
      </c>
      <c r="E73" s="14">
        <f>6*50</f>
        <v>300</v>
      </c>
    </row>
    <row r="74" spans="1:5" ht="15" customHeight="1" x14ac:dyDescent="0.25">
      <c r="A74" s="4">
        <v>10</v>
      </c>
      <c r="B74" s="4" t="s">
        <v>42</v>
      </c>
      <c r="C74" s="6" t="s">
        <v>69</v>
      </c>
      <c r="D74" s="4" t="s">
        <v>16</v>
      </c>
      <c r="E74" s="14">
        <f>5000*0.5</f>
        <v>2500</v>
      </c>
    </row>
    <row r="76" spans="1:5" x14ac:dyDescent="0.25">
      <c r="A76" s="36" t="s">
        <v>75</v>
      </c>
      <c r="B76" s="39"/>
      <c r="C76" s="39"/>
      <c r="D76" s="39"/>
      <c r="E76" s="39"/>
    </row>
    <row r="77" spans="1:5" x14ac:dyDescent="0.25">
      <c r="A77" s="37"/>
      <c r="B77" s="37" t="s">
        <v>1</v>
      </c>
      <c r="C77" s="37" t="s">
        <v>2</v>
      </c>
      <c r="D77" s="37" t="s">
        <v>3</v>
      </c>
      <c r="E77" s="37" t="s">
        <v>4</v>
      </c>
    </row>
    <row r="78" spans="1:5" x14ac:dyDescent="0.25">
      <c r="A78" s="37"/>
      <c r="B78" s="37"/>
      <c r="C78" s="37"/>
      <c r="D78" s="37"/>
      <c r="E78" s="37"/>
    </row>
    <row r="79" spans="1:5" x14ac:dyDescent="0.25">
      <c r="A79" s="2">
        <v>1</v>
      </c>
      <c r="B79" s="2">
        <v>2</v>
      </c>
      <c r="C79" s="3">
        <v>3</v>
      </c>
      <c r="D79" s="3">
        <v>4</v>
      </c>
      <c r="E79" s="3">
        <v>5</v>
      </c>
    </row>
    <row r="80" spans="1:5" x14ac:dyDescent="0.25">
      <c r="A80" s="23" t="s">
        <v>11</v>
      </c>
      <c r="B80" s="23" t="s">
        <v>27</v>
      </c>
      <c r="C80" s="25" t="s">
        <v>57</v>
      </c>
      <c r="D80" s="25"/>
      <c r="E80" s="25"/>
    </row>
    <row r="81" spans="1:5" x14ac:dyDescent="0.25">
      <c r="A81" s="23"/>
      <c r="B81" s="23"/>
      <c r="C81" s="24" t="s">
        <v>58</v>
      </c>
      <c r="D81" s="25"/>
      <c r="E81" s="25"/>
    </row>
    <row r="82" spans="1:5" x14ac:dyDescent="0.25">
      <c r="A82" s="4">
        <v>1</v>
      </c>
      <c r="B82" s="4" t="s">
        <v>14</v>
      </c>
      <c r="C82" s="6" t="s">
        <v>73</v>
      </c>
      <c r="D82" s="4" t="s">
        <v>16</v>
      </c>
      <c r="E82" s="8">
        <f>20*40+10*80+10*200</f>
        <v>3600</v>
      </c>
    </row>
    <row r="83" spans="1:5" x14ac:dyDescent="0.25">
      <c r="A83" s="26">
        <v>2</v>
      </c>
      <c r="B83" s="26" t="s">
        <v>17</v>
      </c>
      <c r="C83" s="27" t="s">
        <v>60</v>
      </c>
      <c r="D83" s="26" t="s">
        <v>16</v>
      </c>
      <c r="E83" s="28">
        <v>3600</v>
      </c>
    </row>
    <row r="84" spans="1:5" x14ac:dyDescent="0.25">
      <c r="A84" s="26">
        <v>3</v>
      </c>
      <c r="B84" s="29" t="s">
        <v>19</v>
      </c>
      <c r="C84" s="27" t="s">
        <v>61</v>
      </c>
      <c r="D84" s="26" t="s">
        <v>16</v>
      </c>
      <c r="E84" s="28">
        <v>3600</v>
      </c>
    </row>
    <row r="85" spans="1:5" x14ac:dyDescent="0.25">
      <c r="A85" s="4">
        <v>4</v>
      </c>
      <c r="B85" s="4" t="s">
        <v>35</v>
      </c>
      <c r="C85" s="6" t="s">
        <v>36</v>
      </c>
      <c r="D85" s="4" t="s">
        <v>16</v>
      </c>
      <c r="E85" s="8">
        <f>E82</f>
        <v>3600</v>
      </c>
    </row>
    <row r="86" spans="1:5" x14ac:dyDescent="0.25">
      <c r="A86" s="23"/>
      <c r="B86" s="23"/>
      <c r="C86" s="24" t="s">
        <v>62</v>
      </c>
      <c r="D86" s="25"/>
      <c r="E86" s="25"/>
    </row>
    <row r="87" spans="1:5" x14ac:dyDescent="0.25">
      <c r="A87" s="4">
        <v>5</v>
      </c>
      <c r="B87" s="4" t="s">
        <v>14</v>
      </c>
      <c r="C87" s="6" t="s">
        <v>63</v>
      </c>
      <c r="D87" s="4" t="s">
        <v>16</v>
      </c>
      <c r="E87" s="8">
        <f>5*(50*5)</f>
        <v>1250</v>
      </c>
    </row>
    <row r="88" spans="1:5" x14ac:dyDescent="0.25">
      <c r="A88" s="26">
        <v>6</v>
      </c>
      <c r="B88" s="26" t="s">
        <v>17</v>
      </c>
      <c r="C88" s="27" t="s">
        <v>60</v>
      </c>
      <c r="D88" s="26" t="s">
        <v>16</v>
      </c>
      <c r="E88" s="28">
        <v>1250</v>
      </c>
    </row>
    <row r="89" spans="1:5" x14ac:dyDescent="0.25">
      <c r="A89" s="26">
        <v>7</v>
      </c>
      <c r="B89" s="29" t="s">
        <v>19</v>
      </c>
      <c r="C89" s="27" t="s">
        <v>61</v>
      </c>
      <c r="D89" s="26" t="s">
        <v>16</v>
      </c>
      <c r="E89" s="28">
        <v>1250</v>
      </c>
    </row>
    <row r="90" spans="1:5" x14ac:dyDescent="0.25">
      <c r="A90" s="4">
        <v>8</v>
      </c>
      <c r="B90" s="4" t="s">
        <v>35</v>
      </c>
      <c r="C90" s="6" t="s">
        <v>36</v>
      </c>
      <c r="D90" s="4" t="s">
        <v>16</v>
      </c>
      <c r="E90" s="8">
        <f>E87</f>
        <v>1250</v>
      </c>
    </row>
    <row r="91" spans="1:5" x14ac:dyDescent="0.25">
      <c r="A91" s="23" t="s">
        <v>64</v>
      </c>
      <c r="B91" s="23" t="s">
        <v>65</v>
      </c>
      <c r="C91" s="25" t="s">
        <v>66</v>
      </c>
      <c r="D91" s="25"/>
      <c r="E91" s="25"/>
    </row>
    <row r="92" spans="1:5" x14ac:dyDescent="0.25">
      <c r="A92" s="23"/>
      <c r="B92" s="23"/>
      <c r="C92" s="24" t="s">
        <v>67</v>
      </c>
      <c r="D92" s="25"/>
      <c r="E92" s="25"/>
    </row>
    <row r="93" spans="1:5" ht="15.75" customHeight="1" x14ac:dyDescent="0.25">
      <c r="A93" s="4">
        <v>9</v>
      </c>
      <c r="B93" s="4" t="s">
        <v>42</v>
      </c>
      <c r="C93" s="6" t="s">
        <v>74</v>
      </c>
      <c r="D93" s="4" t="s">
        <v>16</v>
      </c>
      <c r="E93" s="14">
        <f>(3046-2651)*1+(3291-3126)*1+(3776-3626)*2+(7117-4576)*2*0.75</f>
        <v>4671.5</v>
      </c>
    </row>
    <row r="94" spans="1:5" ht="14.25" customHeight="1" x14ac:dyDescent="0.25">
      <c r="A94" s="4">
        <v>10</v>
      </c>
      <c r="B94" s="4" t="s">
        <v>42</v>
      </c>
      <c r="C94" s="6" t="s">
        <v>69</v>
      </c>
      <c r="D94" s="4" t="s">
        <v>16</v>
      </c>
      <c r="E94" s="14">
        <f>((2651-1115)*2+(3126-3046)*2+(3291-3126)*1+(3626-3296)*2+(4576-3776)*2+(9138-7117)*2+(14488-9954)*2)*0.5*0.75</f>
        <v>7037.625</v>
      </c>
    </row>
    <row r="96" spans="1:5" ht="18.75" x14ac:dyDescent="0.3">
      <c r="A96" s="31" t="s">
        <v>87</v>
      </c>
      <c r="B96" s="35"/>
      <c r="C96" s="35"/>
    </row>
    <row r="98" spans="1:5" x14ac:dyDescent="0.25">
      <c r="A98" s="36" t="s">
        <v>83</v>
      </c>
      <c r="B98" s="36"/>
      <c r="C98" s="36"/>
      <c r="D98" s="36"/>
      <c r="E98" s="36"/>
    </row>
    <row r="99" spans="1:5" x14ac:dyDescent="0.25">
      <c r="A99" s="37"/>
      <c r="B99" s="37" t="s">
        <v>1</v>
      </c>
      <c r="C99" s="37" t="s">
        <v>2</v>
      </c>
      <c r="D99" s="37" t="s">
        <v>3</v>
      </c>
      <c r="E99" s="37" t="s">
        <v>4</v>
      </c>
    </row>
    <row r="100" spans="1:5" x14ac:dyDescent="0.25">
      <c r="A100" s="37"/>
      <c r="B100" s="37"/>
      <c r="C100" s="37"/>
      <c r="D100" s="37"/>
      <c r="E100" s="37"/>
    </row>
    <row r="101" spans="1:5" x14ac:dyDescent="0.25">
      <c r="A101" s="2">
        <v>1</v>
      </c>
      <c r="B101" s="2">
        <v>2</v>
      </c>
      <c r="C101" s="3">
        <v>3</v>
      </c>
      <c r="D101" s="3">
        <v>4</v>
      </c>
      <c r="E101" s="3">
        <v>5</v>
      </c>
    </row>
    <row r="102" spans="1:5" x14ac:dyDescent="0.25">
      <c r="A102" s="23" t="s">
        <v>5</v>
      </c>
      <c r="B102" s="23" t="s">
        <v>6</v>
      </c>
      <c r="C102" s="24" t="s">
        <v>76</v>
      </c>
      <c r="D102" s="25"/>
      <c r="E102" s="25"/>
    </row>
    <row r="103" spans="1:5" ht="25.5" x14ac:dyDescent="0.25">
      <c r="A103" s="4">
        <v>1</v>
      </c>
      <c r="B103" s="5" t="s">
        <v>8</v>
      </c>
      <c r="C103" s="6" t="s">
        <v>9</v>
      </c>
      <c r="D103" s="4" t="s">
        <v>77</v>
      </c>
      <c r="E103" s="7">
        <v>1</v>
      </c>
    </row>
    <row r="104" spans="1:5" x14ac:dyDescent="0.25">
      <c r="A104" s="23" t="s">
        <v>11</v>
      </c>
      <c r="B104" s="23" t="s">
        <v>27</v>
      </c>
      <c r="C104" s="25" t="s">
        <v>78</v>
      </c>
      <c r="D104" s="25"/>
      <c r="E104" s="25"/>
    </row>
    <row r="105" spans="1:5" ht="25.5" x14ac:dyDescent="0.25">
      <c r="A105" s="4">
        <v>2</v>
      </c>
      <c r="B105" s="5" t="s">
        <v>31</v>
      </c>
      <c r="C105" s="6" t="s">
        <v>79</v>
      </c>
      <c r="D105" s="4" t="s">
        <v>16</v>
      </c>
      <c r="E105" s="8">
        <f t="shared" ref="E105:E109" si="0">132.7+78.5</f>
        <v>211.2</v>
      </c>
    </row>
    <row r="106" spans="1:5" ht="17.25" customHeight="1" x14ac:dyDescent="0.25">
      <c r="A106" s="4">
        <v>3</v>
      </c>
      <c r="B106" s="4" t="s">
        <v>33</v>
      </c>
      <c r="C106" s="6" t="s">
        <v>80</v>
      </c>
      <c r="D106" s="4" t="s">
        <v>16</v>
      </c>
      <c r="E106" s="8">
        <f t="shared" si="0"/>
        <v>211.2</v>
      </c>
    </row>
    <row r="107" spans="1:5" x14ac:dyDescent="0.25">
      <c r="A107" s="4">
        <v>4</v>
      </c>
      <c r="B107" s="4" t="s">
        <v>17</v>
      </c>
      <c r="C107" s="6" t="s">
        <v>18</v>
      </c>
      <c r="D107" s="4" t="s">
        <v>16</v>
      </c>
      <c r="E107" s="8">
        <f t="shared" si="0"/>
        <v>211.2</v>
      </c>
    </row>
    <row r="108" spans="1:5" x14ac:dyDescent="0.25">
      <c r="A108" s="4">
        <v>5</v>
      </c>
      <c r="B108" s="5" t="s">
        <v>19</v>
      </c>
      <c r="C108" s="6" t="s">
        <v>20</v>
      </c>
      <c r="D108" s="4" t="s">
        <v>16</v>
      </c>
      <c r="E108" s="8">
        <f t="shared" si="0"/>
        <v>211.2</v>
      </c>
    </row>
    <row r="109" spans="1:5" x14ac:dyDescent="0.25">
      <c r="A109" s="4">
        <v>6</v>
      </c>
      <c r="B109" s="4" t="s">
        <v>21</v>
      </c>
      <c r="C109" s="6" t="s">
        <v>92</v>
      </c>
      <c r="D109" s="4" t="s">
        <v>16</v>
      </c>
      <c r="E109" s="8">
        <f t="shared" si="0"/>
        <v>211.2</v>
      </c>
    </row>
    <row r="110" spans="1:5" x14ac:dyDescent="0.25">
      <c r="A110" s="4">
        <v>7</v>
      </c>
      <c r="B110" s="4" t="s">
        <v>23</v>
      </c>
      <c r="C110" s="6" t="s">
        <v>93</v>
      </c>
      <c r="D110" s="4" t="s">
        <v>16</v>
      </c>
      <c r="E110" s="8">
        <f>132.7+78.5</f>
        <v>211.2</v>
      </c>
    </row>
    <row r="111" spans="1:5" x14ac:dyDescent="0.25">
      <c r="A111" s="23" t="s">
        <v>37</v>
      </c>
      <c r="B111" s="23" t="s">
        <v>38</v>
      </c>
      <c r="C111" s="25" t="s">
        <v>81</v>
      </c>
      <c r="D111" s="25"/>
      <c r="E111" s="25"/>
    </row>
    <row r="112" spans="1:5" ht="25.5" x14ac:dyDescent="0.25">
      <c r="A112" s="4">
        <v>8</v>
      </c>
      <c r="B112" s="4" t="s">
        <v>40</v>
      </c>
      <c r="C112" s="6" t="s">
        <v>82</v>
      </c>
      <c r="D112" s="4" t="s">
        <v>16</v>
      </c>
      <c r="E112" s="14">
        <v>70</v>
      </c>
    </row>
    <row r="113" spans="1:5" ht="25.5" x14ac:dyDescent="0.25">
      <c r="A113" s="4">
        <v>9</v>
      </c>
      <c r="B113" s="4" t="s">
        <v>44</v>
      </c>
      <c r="C113" s="6" t="s">
        <v>95</v>
      </c>
      <c r="D113" s="4" t="s">
        <v>16</v>
      </c>
      <c r="E113" s="8">
        <f>19*0.2625</f>
        <v>4.9874999999999998</v>
      </c>
    </row>
    <row r="115" spans="1:5" x14ac:dyDescent="0.25">
      <c r="A115" s="36" t="s">
        <v>85</v>
      </c>
      <c r="B115" s="36"/>
      <c r="C115" s="36"/>
      <c r="D115" s="36"/>
      <c r="E115" s="36"/>
    </row>
    <row r="116" spans="1:5" x14ac:dyDescent="0.25">
      <c r="A116" s="37"/>
      <c r="B116" s="37" t="s">
        <v>1</v>
      </c>
      <c r="C116" s="37" t="s">
        <v>2</v>
      </c>
      <c r="D116" s="37" t="s">
        <v>3</v>
      </c>
      <c r="E116" s="37" t="s">
        <v>4</v>
      </c>
    </row>
    <row r="117" spans="1:5" x14ac:dyDescent="0.25">
      <c r="A117" s="37"/>
      <c r="B117" s="37"/>
      <c r="C117" s="37"/>
      <c r="D117" s="37"/>
      <c r="E117" s="37"/>
    </row>
    <row r="118" spans="1:5" x14ac:dyDescent="0.25">
      <c r="A118" s="2">
        <v>1</v>
      </c>
      <c r="B118" s="2">
        <v>2</v>
      </c>
      <c r="C118" s="3">
        <v>3</v>
      </c>
      <c r="D118" s="3">
        <v>4</v>
      </c>
      <c r="E118" s="3">
        <v>5</v>
      </c>
    </row>
    <row r="119" spans="1:5" x14ac:dyDescent="0.25">
      <c r="A119" s="23" t="s">
        <v>11</v>
      </c>
      <c r="B119" s="23" t="s">
        <v>27</v>
      </c>
      <c r="C119" s="25" t="s">
        <v>57</v>
      </c>
      <c r="D119" s="25"/>
      <c r="E119" s="25"/>
    </row>
    <row r="120" spans="1:5" x14ac:dyDescent="0.25">
      <c r="A120" s="23"/>
      <c r="B120" s="23"/>
      <c r="C120" s="24" t="s">
        <v>62</v>
      </c>
      <c r="D120" s="25"/>
      <c r="E120" s="25"/>
    </row>
    <row r="121" spans="1:5" x14ac:dyDescent="0.25">
      <c r="A121" s="4">
        <v>1</v>
      </c>
      <c r="B121" s="4" t="s">
        <v>14</v>
      </c>
      <c r="C121" s="6" t="s">
        <v>84</v>
      </c>
      <c r="D121" s="4" t="s">
        <v>16</v>
      </c>
      <c r="E121" s="8">
        <f>5*300</f>
        <v>1500</v>
      </c>
    </row>
    <row r="122" spans="1:5" x14ac:dyDescent="0.25">
      <c r="A122" s="4">
        <v>2</v>
      </c>
      <c r="B122" s="4" t="s">
        <v>17</v>
      </c>
      <c r="C122" s="6" t="s">
        <v>60</v>
      </c>
      <c r="D122" s="4" t="s">
        <v>16</v>
      </c>
      <c r="E122" s="8">
        <f>5*300</f>
        <v>1500</v>
      </c>
    </row>
    <row r="123" spans="1:5" x14ac:dyDescent="0.25">
      <c r="A123" s="4">
        <v>3</v>
      </c>
      <c r="B123" s="5" t="s">
        <v>19</v>
      </c>
      <c r="C123" s="6" t="s">
        <v>61</v>
      </c>
      <c r="D123" s="4" t="s">
        <v>16</v>
      </c>
      <c r="E123" s="8">
        <f>5*300</f>
        <v>1500</v>
      </c>
    </row>
    <row r="124" spans="1:5" x14ac:dyDescent="0.25">
      <c r="A124" s="4">
        <v>4</v>
      </c>
      <c r="B124" s="4" t="s">
        <v>23</v>
      </c>
      <c r="C124" s="6" t="s">
        <v>93</v>
      </c>
      <c r="D124" s="4" t="s">
        <v>16</v>
      </c>
      <c r="E124" s="8">
        <f>5*300</f>
        <v>1500</v>
      </c>
    </row>
    <row r="125" spans="1:5" x14ac:dyDescent="0.25">
      <c r="A125" s="23" t="s">
        <v>64</v>
      </c>
      <c r="B125" s="23" t="s">
        <v>65</v>
      </c>
      <c r="C125" s="25" t="s">
        <v>66</v>
      </c>
      <c r="D125" s="25"/>
      <c r="E125" s="25"/>
    </row>
    <row r="126" spans="1:5" x14ac:dyDescent="0.25">
      <c r="A126" s="23"/>
      <c r="B126" s="23"/>
      <c r="C126" s="24" t="s">
        <v>67</v>
      </c>
      <c r="D126" s="25"/>
      <c r="E126" s="25"/>
    </row>
    <row r="127" spans="1:5" ht="25.5" x14ac:dyDescent="0.25">
      <c r="A127" s="4">
        <v>5</v>
      </c>
      <c r="B127" s="4" t="s">
        <v>40</v>
      </c>
      <c r="C127" s="6" t="s">
        <v>68</v>
      </c>
      <c r="D127" s="4" t="s">
        <v>16</v>
      </c>
      <c r="E127" s="14">
        <v>300</v>
      </c>
    </row>
    <row r="128" spans="1:5" ht="13.5" customHeight="1" x14ac:dyDescent="0.25">
      <c r="A128" s="4">
        <v>6</v>
      </c>
      <c r="B128" s="4" t="s">
        <v>42</v>
      </c>
      <c r="C128" s="6" t="s">
        <v>74</v>
      </c>
      <c r="D128" s="4" t="s">
        <v>16</v>
      </c>
      <c r="E128" s="14">
        <v>200</v>
      </c>
    </row>
    <row r="129" spans="1:5" ht="15" customHeight="1" x14ac:dyDescent="0.25">
      <c r="A129" s="4">
        <v>7</v>
      </c>
      <c r="B129" s="4" t="s">
        <v>42</v>
      </c>
      <c r="C129" s="6" t="s">
        <v>69</v>
      </c>
      <c r="D129" s="4" t="s">
        <v>16</v>
      </c>
      <c r="E129" s="14">
        <v>200</v>
      </c>
    </row>
    <row r="131" spans="1:5" x14ac:dyDescent="0.25">
      <c r="A131" s="34"/>
      <c r="B131" s="34"/>
    </row>
    <row r="132" spans="1:5" x14ac:dyDescent="0.25">
      <c r="A132" s="1"/>
      <c r="B132" s="1"/>
    </row>
    <row r="133" spans="1:5" x14ac:dyDescent="0.25">
      <c r="A133" s="34"/>
      <c r="B133" s="34"/>
    </row>
  </sheetData>
  <mergeCells count="43">
    <mergeCell ref="B7:B8"/>
    <mergeCell ref="C7:C8"/>
    <mergeCell ref="D7:D8"/>
    <mergeCell ref="E7:E8"/>
    <mergeCell ref="E77:E78"/>
    <mergeCell ref="A4:E4"/>
    <mergeCell ref="A56:E56"/>
    <mergeCell ref="A57:A58"/>
    <mergeCell ref="B57:B58"/>
    <mergeCell ref="C57:C58"/>
    <mergeCell ref="D57:D58"/>
    <mergeCell ref="E57:E58"/>
    <mergeCell ref="A33:E33"/>
    <mergeCell ref="A34:A35"/>
    <mergeCell ref="B34:B35"/>
    <mergeCell ref="C34:C35"/>
    <mergeCell ref="D34:D35"/>
    <mergeCell ref="E34:E35"/>
    <mergeCell ref="A6:E6"/>
    <mergeCell ref="A7:A8"/>
    <mergeCell ref="A133:B133"/>
    <mergeCell ref="A116:A117"/>
    <mergeCell ref="B116:B117"/>
    <mergeCell ref="C116:C117"/>
    <mergeCell ref="A115:E115"/>
    <mergeCell ref="D116:D117"/>
    <mergeCell ref="E116:E117"/>
    <mergeCell ref="A5:G5"/>
    <mergeCell ref="D1:E1"/>
    <mergeCell ref="A131:B131"/>
    <mergeCell ref="A96:C96"/>
    <mergeCell ref="A98:E98"/>
    <mergeCell ref="A99:A100"/>
    <mergeCell ref="B99:B100"/>
    <mergeCell ref="C99:C100"/>
    <mergeCell ref="D99:D100"/>
    <mergeCell ref="E99:E100"/>
    <mergeCell ref="A3:E3"/>
    <mergeCell ref="A76:E76"/>
    <mergeCell ref="A77:A78"/>
    <mergeCell ref="B77:B78"/>
    <mergeCell ref="C77:C78"/>
    <mergeCell ref="D77:D78"/>
  </mergeCells>
  <pageMargins left="0.39370078740157483" right="0.39370078740157483" top="0.55118110236220474" bottom="0.55118110236220474" header="0" footer="0"/>
  <pageSetup paperSize="9" scale="64" fitToHeight="0" orientation="portrait" r:id="rId1"/>
  <rowBreaks count="1" manualBreakCount="1">
    <brk id="1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Banach</dc:creator>
  <cp:lastModifiedBy>Izabela Dadoś</cp:lastModifiedBy>
  <cp:lastPrinted>2025-04-15T07:11:29Z</cp:lastPrinted>
  <dcterms:created xsi:type="dcterms:W3CDTF">2025-03-27T09:43:04Z</dcterms:created>
  <dcterms:modified xsi:type="dcterms:W3CDTF">2025-04-15T08:40:27Z</dcterms:modified>
</cp:coreProperties>
</file>