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5 USTAWA PZP\30 Kominiarz\publikacja\"/>
    </mc:Choice>
  </mc:AlternateContent>
  <xr:revisionPtr revIDLastSave="0" documentId="13_ncr:1_{F4BA1658-846B-40DE-BF84-C85EC0B4C4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-ADM-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6" l="1"/>
  <c r="D88" i="6"/>
  <c r="D17" i="6"/>
  <c r="E17" i="6" s="1"/>
  <c r="E7" i="6"/>
  <c r="E8" i="6"/>
  <c r="E9" i="6"/>
  <c r="D86" i="6" l="1"/>
  <c r="E86" i="6" s="1"/>
  <c r="D83" i="6"/>
  <c r="E83" i="6" s="1"/>
  <c r="D78" i="6"/>
  <c r="E78" i="6" s="1"/>
  <c r="D75" i="6"/>
  <c r="E75" i="6" s="1"/>
  <c r="J8" i="6"/>
  <c r="K8" i="6" s="1"/>
  <c r="J9" i="6"/>
  <c r="K9" i="6" s="1"/>
  <c r="J7" i="6"/>
  <c r="K7" i="6" s="1"/>
  <c r="H8" i="6"/>
  <c r="I8" i="6" s="1"/>
  <c r="H9" i="6"/>
  <c r="I9" i="6" s="1"/>
  <c r="H7" i="6"/>
  <c r="I7" i="6" s="1"/>
  <c r="G10" i="6"/>
  <c r="D70" i="6"/>
  <c r="E70" i="6" s="1"/>
  <c r="D67" i="6"/>
  <c r="E67" i="6" s="1"/>
  <c r="D62" i="6"/>
  <c r="E62" i="6" s="1"/>
  <c r="D59" i="6"/>
  <c r="E59" i="6" s="1"/>
  <c r="D54" i="6"/>
  <c r="E54" i="6" s="1"/>
  <c r="D51" i="6"/>
  <c r="E51" i="6" s="1"/>
  <c r="D46" i="6"/>
  <c r="E46" i="6" s="1"/>
  <c r="D43" i="6"/>
  <c r="E43" i="6" s="1"/>
  <c r="D38" i="6"/>
  <c r="E38" i="6" s="1"/>
  <c r="D34" i="6"/>
  <c r="E34" i="6" s="1"/>
  <c r="D30" i="6"/>
  <c r="E30" i="6" s="1"/>
  <c r="D26" i="6"/>
  <c r="E26" i="6" s="1"/>
  <c r="D22" i="6"/>
  <c r="E22" i="6" s="1"/>
  <c r="F10" i="6"/>
  <c r="F13" i="6" l="1"/>
  <c r="E10" i="6"/>
  <c r="K10" i="6"/>
  <c r="I10" i="6"/>
  <c r="H10" i="6"/>
  <c r="J10" i="6"/>
  <c r="H13" i="6" l="1"/>
  <c r="G13" i="6"/>
</calcChain>
</file>

<file path=xl/sharedStrings.xml><?xml version="1.0" encoding="utf-8"?>
<sst xmlns="http://schemas.openxmlformats.org/spreadsheetml/2006/main" count="116" uniqueCount="40">
  <si>
    <t>Lp</t>
  </si>
  <si>
    <t>szt.</t>
  </si>
  <si>
    <t>stawka</t>
  </si>
  <si>
    <t>netto</t>
  </si>
  <si>
    <t>brutto</t>
  </si>
  <si>
    <t>ogółem</t>
  </si>
  <si>
    <t>budynki mieszkalne 8 %</t>
  </si>
  <si>
    <t>budynki niemieszkalne 23 %</t>
  </si>
  <si>
    <t>9. Koszt usuwania gniazd ptasich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</si>
  <si>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</si>
  <si>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</si>
  <si>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</si>
  <si>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nazwa/rodzaj przewodów</t>
  </si>
  <si>
    <t>stawka jednostkowa</t>
  </si>
  <si>
    <t>wartość sługi w budynkach mieszkalnych</t>
  </si>
  <si>
    <t>wartość sługi w budynkach niemieszkalnych</t>
  </si>
  <si>
    <t>spalinowe</t>
  </si>
  <si>
    <t>dymowe</t>
  </si>
  <si>
    <t>wentylacyjne</t>
  </si>
  <si>
    <t xml:space="preserve">3. Koszt opinii kominiarskich – budynki mieszkalne i niemieszkalne (23%VAT) </t>
  </si>
  <si>
    <t>10. Koszt badania przewodu kominowego przy użyciu kamery inspekcyjnej</t>
  </si>
  <si>
    <t>przewidywana ilość opinii w szt.</t>
  </si>
  <si>
    <t>ilość zleceń</t>
  </si>
  <si>
    <t xml:space="preserve"> w budynkach mieszkalnych</t>
  </si>
  <si>
    <t>Łączna ilość przewodów</t>
  </si>
  <si>
    <t>Razem w budynkach</t>
  </si>
  <si>
    <t xml:space="preserve"> w budynkach niemieszkalnych</t>
  </si>
  <si>
    <t>1. Czyszczenie przewodów</t>
  </si>
  <si>
    <t>ARKUSZ KALKUCACJI CENY OFERTOWEJ NA ŚWIADCZENIE USŁUG KOMINIARSKICH W ZASOBACH GMINNYCH ADMINISTOWANYCH PRZEZ ZGM W REJONIE ADM-4 CZĘŚĆ V POSTĘPOWANIA</t>
  </si>
  <si>
    <t>ilość czyszczeń</t>
  </si>
  <si>
    <t>4. Koszt sprawdzenia stanu technicznego przewodów kominowych i kanałów w stanie surowym, wykończeniowym i użytkowym w budynkach nowobudowanych, przebudowywanych i modernizowanych wraz z wydaniem pisemnych opinii kominiarskich 23%VAT</t>
  </si>
  <si>
    <t>5. Koszt ustalenia przyczyny wadliwego działania urządzeń grzewczych odprowadzających spaliny z wydaniem ekspertyzy zawierającej wskazania rozwiązań technicznych - budynki mieszkalne i niemieszkalne 23%VAT</t>
  </si>
  <si>
    <t>6. Koszt ustalenia przyczyny wadliwego działania wentylacji w lokalach, a w tym braku prawidłowej cyrkulacji powiertrza wraz z wydaniem ekspertyzy zawierającej wskazania rozwiązań technicznych - budynki mieszkalne i niemieszkalne 23% VAT</t>
  </si>
  <si>
    <t>7. Koszt przeprowadzenia inwentaryzacji urządzeń grzewczo-kominowych w budynkach łącznie ze sporządzeniem niezbędnych szkiców i rysunków oraz opisem stanu technicznego - budynki mieszkalne i niemieszkalne 23% VAT</t>
  </si>
  <si>
    <t>8. Koszt odgruzowania przewodu kominowego</t>
  </si>
  <si>
    <t>razem za czyszczenie przewodów w  roku</t>
  </si>
  <si>
    <t xml:space="preserve">razem oferta netto </t>
  </si>
  <si>
    <t xml:space="preserve">razem oferta brutto </t>
  </si>
  <si>
    <t>przewidywana ilość protokołów w szt.</t>
  </si>
  <si>
    <t>2. Wartość okresowej kontroli (2 raz w okresie umowy) stanu technicznego sprawności przewodów kominowych  i podlączeń w obsługiwanych budynkach - budynki mieszkalne i niemieszkalne (23%VAT)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</si>
</sst>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4" fontId="3" fillId="0" borderId="0" xfId="0" applyNumberFormat="1" applyFont="1"/>
    <xf numFmtId="0" fontId="0" fillId="0" borderId="1" xfId="0" applyBorder="1" applyAlignment="1">
      <alignment horizontal="right" wrapText="1"/>
    </xf>
    <xf numFmtId="4" fontId="0" fillId="2" borderId="1" xfId="0" applyNumberFormat="1" applyFill="1" applyBorder="1"/>
    <xf numFmtId="0" fontId="0" fillId="0" borderId="7" xfId="0" applyBorder="1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5" fillId="0" borderId="0" xfId="0" applyFont="1"/>
    <xf numFmtId="4" fontId="5" fillId="0" borderId="0" xfId="0" applyNumberFormat="1" applyFont="1"/>
    <xf numFmtId="0" fontId="5" fillId="3" borderId="0" xfId="0" applyFont="1" applyFill="1"/>
    <xf numFmtId="0" fontId="5" fillId="0" borderId="0" xfId="0" applyFont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/>
    <xf numFmtId="2" fontId="0" fillId="0" borderId="1" xfId="0" applyNumberFormat="1" applyBorder="1"/>
    <xf numFmtId="2" fontId="0" fillId="3" borderId="1" xfId="0" applyNumberForma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0156-8B97-4E7E-A0D9-28D5C9F6427E}">
  <sheetPr>
    <pageSetUpPr fitToPage="1"/>
  </sheetPr>
  <dimension ref="A2:R97"/>
  <sheetViews>
    <sheetView tabSelected="1" topLeftCell="A54" workbookViewId="0">
      <selection activeCell="D90" sqref="D90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4.5703125" customWidth="1"/>
    <col min="5" max="5" width="13.140625" style="20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8" ht="33.75" customHeight="1" x14ac:dyDescent="0.25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4" spans="1:18" x14ac:dyDescent="0.25">
      <c r="A4" s="30" t="s">
        <v>27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8" ht="27.75" customHeight="1" x14ac:dyDescent="0.25">
      <c r="A5" s="8"/>
      <c r="B5" s="9"/>
      <c r="C5" s="9"/>
      <c r="D5" s="9"/>
      <c r="E5" s="49" t="s">
        <v>24</v>
      </c>
      <c r="F5" s="50"/>
      <c r="G5" s="51"/>
      <c r="H5" s="52" t="s">
        <v>14</v>
      </c>
      <c r="I5" s="53"/>
      <c r="J5" s="52" t="s">
        <v>15</v>
      </c>
      <c r="K5" s="53"/>
    </row>
    <row r="6" spans="1:18" ht="30" x14ac:dyDescent="0.25">
      <c r="A6" s="15" t="s">
        <v>0</v>
      </c>
      <c r="B6" s="15" t="s">
        <v>12</v>
      </c>
      <c r="C6" s="11" t="s">
        <v>13</v>
      </c>
      <c r="D6" s="11" t="s">
        <v>29</v>
      </c>
      <c r="E6" s="21" t="s">
        <v>25</v>
      </c>
      <c r="F6" s="12" t="s">
        <v>23</v>
      </c>
      <c r="G6" s="12" t="s">
        <v>26</v>
      </c>
      <c r="H6" s="11" t="s">
        <v>3</v>
      </c>
      <c r="I6" s="13" t="s">
        <v>4</v>
      </c>
      <c r="J6" s="11" t="s">
        <v>3</v>
      </c>
      <c r="K6" s="13" t="s">
        <v>4</v>
      </c>
    </row>
    <row r="7" spans="1:18" x14ac:dyDescent="0.25">
      <c r="A7" s="7">
        <v>1</v>
      </c>
      <c r="B7" s="2" t="s">
        <v>16</v>
      </c>
      <c r="C7" s="10"/>
      <c r="D7" s="29">
        <v>3</v>
      </c>
      <c r="E7" s="22">
        <f>SUM(F7:G7)</f>
        <v>117</v>
      </c>
      <c r="F7" s="7">
        <v>105</v>
      </c>
      <c r="G7" s="7">
        <v>12</v>
      </c>
      <c r="H7" s="4">
        <f>ROUND(C7*F7*D7,2)</f>
        <v>0</v>
      </c>
      <c r="I7" s="4">
        <f>ROUND(H7*1.08,2)</f>
        <v>0</v>
      </c>
      <c r="J7" s="4">
        <f>ROUND(C7*G7*D7,2)</f>
        <v>0</v>
      </c>
      <c r="K7" s="4">
        <f>ROUND(J7*1.23,2)</f>
        <v>0</v>
      </c>
      <c r="M7" s="1"/>
      <c r="O7" s="1"/>
      <c r="P7" s="1"/>
    </row>
    <row r="8" spans="1:18" x14ac:dyDescent="0.25">
      <c r="A8" s="7">
        <v>2</v>
      </c>
      <c r="B8" s="2" t="s">
        <v>17</v>
      </c>
      <c r="C8" s="10"/>
      <c r="D8" s="29">
        <v>6</v>
      </c>
      <c r="E8" s="22">
        <f>SUM(F8:G8)</f>
        <v>104</v>
      </c>
      <c r="F8" s="7">
        <v>104</v>
      </c>
      <c r="G8" s="7">
        <v>0</v>
      </c>
      <c r="H8" s="4">
        <f>ROUND(C8*F8*D8,2)</f>
        <v>0</v>
      </c>
      <c r="I8" s="4">
        <f>ROUND(H8*1.08,2)</f>
        <v>0</v>
      </c>
      <c r="J8" s="4">
        <f>ROUND(C8*G8*D8,2)</f>
        <v>0</v>
      </c>
      <c r="K8" s="4">
        <f>ROUND(J8*1.23,2)</f>
        <v>0</v>
      </c>
      <c r="M8" s="1"/>
      <c r="O8" s="1"/>
      <c r="P8" s="1"/>
    </row>
    <row r="9" spans="1:18" x14ac:dyDescent="0.25">
      <c r="A9" s="7">
        <v>3</v>
      </c>
      <c r="B9" s="2" t="s">
        <v>18</v>
      </c>
      <c r="C9" s="10"/>
      <c r="D9" s="29">
        <v>1</v>
      </c>
      <c r="E9" s="22">
        <f>SUM(F9:G9)</f>
        <v>1209</v>
      </c>
      <c r="F9" s="7">
        <v>528</v>
      </c>
      <c r="G9" s="7">
        <v>681</v>
      </c>
      <c r="H9" s="4">
        <f>ROUND(C9*F9*D9,2)</f>
        <v>0</v>
      </c>
      <c r="I9" s="4">
        <f>ROUND(H9*1.08,2)</f>
        <v>0</v>
      </c>
      <c r="J9" s="4">
        <f>ROUND(C9*G9*D9,2)</f>
        <v>0</v>
      </c>
      <c r="K9" s="4">
        <f>ROUND(J9*1.23,2)</f>
        <v>0</v>
      </c>
      <c r="M9" s="1"/>
      <c r="O9" s="1"/>
      <c r="P9" s="1"/>
    </row>
    <row r="10" spans="1:18" x14ac:dyDescent="0.25">
      <c r="A10" s="7"/>
      <c r="B10" s="2" t="s">
        <v>5</v>
      </c>
      <c r="C10" s="2"/>
      <c r="D10" s="2"/>
      <c r="E10" s="7">
        <f t="shared" ref="E10:K10" si="0">SUM(E7:E9)</f>
        <v>1430</v>
      </c>
      <c r="F10" s="7">
        <f t="shared" si="0"/>
        <v>737</v>
      </c>
      <c r="G10" s="7">
        <f t="shared" si="0"/>
        <v>693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</row>
    <row r="11" spans="1:18" x14ac:dyDescent="0.25">
      <c r="B11" s="5"/>
      <c r="E11" s="28"/>
      <c r="F11" s="23"/>
    </row>
    <row r="12" spans="1:18" x14ac:dyDescent="0.25">
      <c r="B12" s="54" t="s">
        <v>35</v>
      </c>
      <c r="C12" s="24"/>
      <c r="D12" s="24"/>
      <c r="E12" s="25"/>
      <c r="F12" s="7" t="s">
        <v>1</v>
      </c>
      <c r="G12" s="7" t="s">
        <v>3</v>
      </c>
      <c r="H12" s="7" t="s">
        <v>4</v>
      </c>
    </row>
    <row r="13" spans="1:18" x14ac:dyDescent="0.25">
      <c r="B13" s="55"/>
      <c r="C13" s="26"/>
      <c r="D13" s="26"/>
      <c r="E13" s="27"/>
      <c r="F13" s="2">
        <f>F10+G10</f>
        <v>1430</v>
      </c>
      <c r="G13" s="14">
        <f>(H10+J10)</f>
        <v>0</v>
      </c>
      <c r="H13" s="14">
        <f>(I10+K10)</f>
        <v>0</v>
      </c>
    </row>
    <row r="15" spans="1:18" ht="29.25" customHeight="1" x14ac:dyDescent="0.25">
      <c r="A15" s="44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32"/>
      <c r="M15" s="32"/>
      <c r="N15" s="32"/>
    </row>
    <row r="16" spans="1:18" ht="33" customHeight="1" x14ac:dyDescent="0.25">
      <c r="A16" s="32"/>
      <c r="B16" s="17" t="s">
        <v>38</v>
      </c>
      <c r="C16" s="13" t="s">
        <v>2</v>
      </c>
      <c r="D16" s="13" t="s">
        <v>3</v>
      </c>
      <c r="E16" s="13" t="s">
        <v>4</v>
      </c>
      <c r="F16" s="43"/>
      <c r="G16" s="43"/>
      <c r="H16" s="43"/>
      <c r="I16" s="43"/>
      <c r="J16" s="33"/>
      <c r="K16" s="33"/>
      <c r="L16" s="33"/>
      <c r="M16" s="33"/>
      <c r="N16" s="33"/>
      <c r="O16" s="33"/>
      <c r="P16" s="32"/>
      <c r="Q16" s="32"/>
      <c r="R16" s="32"/>
    </row>
    <row r="17" spans="1:14" x14ac:dyDescent="0.25">
      <c r="B17" s="2">
        <v>58</v>
      </c>
      <c r="C17" s="18"/>
      <c r="D17" s="41">
        <f>ROUND(B17*C17*2,2)</f>
        <v>0</v>
      </c>
      <c r="E17" s="42">
        <f>ROUND(D17*1.23,2)</f>
        <v>0</v>
      </c>
      <c r="F17" s="43"/>
      <c r="G17" s="43"/>
      <c r="H17" s="43"/>
      <c r="I17" s="43"/>
      <c r="K17" s="16"/>
    </row>
    <row r="18" spans="1:14" x14ac:dyDescent="0.25">
      <c r="B18" s="43"/>
      <c r="C18" s="43"/>
      <c r="D18" s="43"/>
      <c r="E18" s="43"/>
      <c r="G18" s="16"/>
    </row>
    <row r="20" spans="1:14" ht="15" customHeight="1" x14ac:dyDescent="0.25">
      <c r="A20" s="45" t="s">
        <v>19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34"/>
      <c r="M20" s="34"/>
    </row>
    <row r="21" spans="1:14" ht="30" x14ac:dyDescent="0.25">
      <c r="B21" s="17" t="s">
        <v>21</v>
      </c>
      <c r="C21" s="13" t="s">
        <v>2</v>
      </c>
      <c r="D21" s="13" t="s">
        <v>3</v>
      </c>
      <c r="E21" s="13" t="s">
        <v>4</v>
      </c>
    </row>
    <row r="22" spans="1:14" x14ac:dyDescent="0.25">
      <c r="B22" s="2">
        <v>10</v>
      </c>
      <c r="C22" s="18"/>
      <c r="D22" s="3">
        <f>ROUND(B22*C22,2)</f>
        <v>0</v>
      </c>
      <c r="E22" s="3">
        <f>D22*1.23</f>
        <v>0</v>
      </c>
    </row>
    <row r="24" spans="1:14" ht="29.25" customHeight="1" x14ac:dyDescent="0.25">
      <c r="A24" s="44" t="s">
        <v>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33"/>
    </row>
    <row r="25" spans="1:14" x14ac:dyDescent="0.25">
      <c r="B25" s="6" t="s">
        <v>22</v>
      </c>
      <c r="C25" s="7" t="s">
        <v>2</v>
      </c>
      <c r="D25" s="7" t="s">
        <v>3</v>
      </c>
      <c r="E25" s="7" t="s">
        <v>4</v>
      </c>
    </row>
    <row r="26" spans="1:14" x14ac:dyDescent="0.25">
      <c r="B26" s="2">
        <v>1</v>
      </c>
      <c r="C26" s="18"/>
      <c r="D26" s="3">
        <f>B26*C26</f>
        <v>0</v>
      </c>
      <c r="E26" s="3">
        <f>D26*1.23</f>
        <v>0</v>
      </c>
    </row>
    <row r="28" spans="1:14" ht="27" customHeight="1" x14ac:dyDescent="0.25">
      <c r="A28" s="45" t="s">
        <v>31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4" x14ac:dyDescent="0.25">
      <c r="B29" s="6" t="s">
        <v>22</v>
      </c>
      <c r="C29" s="7" t="s">
        <v>2</v>
      </c>
      <c r="D29" s="7" t="s">
        <v>3</v>
      </c>
      <c r="E29" s="7" t="s">
        <v>4</v>
      </c>
    </row>
    <row r="30" spans="1:14" x14ac:dyDescent="0.25">
      <c r="B30" s="2">
        <v>10</v>
      </c>
      <c r="C30" s="18"/>
      <c r="D30" s="3">
        <f>ROUND(B30*C30,2)</f>
        <v>0</v>
      </c>
      <c r="E30" s="3">
        <f>ROUND(D30*1.23,2)</f>
        <v>0</v>
      </c>
    </row>
    <row r="32" spans="1:14" ht="29.25" customHeight="1" x14ac:dyDescent="0.25">
      <c r="A32" s="44" t="s">
        <v>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32"/>
      <c r="M32" s="32"/>
      <c r="N32" s="32"/>
    </row>
    <row r="33" spans="1:13" x14ac:dyDescent="0.25">
      <c r="B33" s="6" t="s">
        <v>22</v>
      </c>
      <c r="C33" s="7" t="s">
        <v>2</v>
      </c>
      <c r="D33" s="7" t="s">
        <v>3</v>
      </c>
      <c r="E33" s="7" t="s">
        <v>4</v>
      </c>
    </row>
    <row r="34" spans="1:13" x14ac:dyDescent="0.25">
      <c r="B34" s="2">
        <v>10</v>
      </c>
      <c r="C34" s="18"/>
      <c r="D34" s="3">
        <f>ROUND(B34*C34,2)</f>
        <v>0</v>
      </c>
      <c r="E34" s="3">
        <f>ROUND(D34*1.23,2)</f>
        <v>0</v>
      </c>
    </row>
    <row r="36" spans="1:13" ht="31.5" customHeight="1" x14ac:dyDescent="0.25">
      <c r="A36" s="44" t="s">
        <v>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32"/>
      <c r="M36" s="32"/>
    </row>
    <row r="37" spans="1:13" x14ac:dyDescent="0.25">
      <c r="B37" s="6" t="s">
        <v>22</v>
      </c>
      <c r="C37" s="7" t="s">
        <v>2</v>
      </c>
      <c r="D37" s="7" t="s">
        <v>3</v>
      </c>
      <c r="E37" s="7" t="s">
        <v>4</v>
      </c>
    </row>
    <row r="38" spans="1:13" x14ac:dyDescent="0.25">
      <c r="B38" s="2">
        <v>10</v>
      </c>
      <c r="C38" s="18"/>
      <c r="D38" s="3">
        <f>ROUND(B38*C38,2)</f>
        <v>0</v>
      </c>
      <c r="E38" s="3">
        <f>ROUND(D38*1.23,2)</f>
        <v>0</v>
      </c>
    </row>
    <row r="40" spans="1:13" x14ac:dyDescent="0.25">
      <c r="A40" s="30" t="s">
        <v>34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x14ac:dyDescent="0.25">
      <c r="B41" s="46" t="s">
        <v>6</v>
      </c>
      <c r="C41" s="46"/>
      <c r="D41" s="46"/>
      <c r="E41" s="46"/>
      <c r="F41" s="46"/>
      <c r="G41" s="46"/>
      <c r="H41" s="46"/>
    </row>
    <row r="42" spans="1:13" x14ac:dyDescent="0.25">
      <c r="B42" s="6" t="s">
        <v>22</v>
      </c>
      <c r="C42" s="7" t="s">
        <v>2</v>
      </c>
      <c r="D42" s="2" t="s">
        <v>3</v>
      </c>
      <c r="E42" s="2" t="s">
        <v>4</v>
      </c>
      <c r="F42" s="19"/>
    </row>
    <row r="43" spans="1:13" x14ac:dyDescent="0.25">
      <c r="B43" s="2">
        <v>5</v>
      </c>
      <c r="C43" s="18"/>
      <c r="D43" s="3">
        <f>ROUND(B43*C43,2)</f>
        <v>0</v>
      </c>
      <c r="E43" s="3">
        <f>ROUND(D43*1.08,2)</f>
        <v>0</v>
      </c>
    </row>
    <row r="44" spans="1:13" x14ac:dyDescent="0.25">
      <c r="B44" s="46" t="s">
        <v>7</v>
      </c>
      <c r="C44" s="46"/>
      <c r="D44" s="46"/>
      <c r="E44" s="46"/>
      <c r="F44" s="46"/>
      <c r="G44" s="46"/>
      <c r="H44" s="46"/>
    </row>
    <row r="45" spans="1:13" x14ac:dyDescent="0.25">
      <c r="B45" s="6"/>
      <c r="C45" s="7" t="s">
        <v>2</v>
      </c>
      <c r="D45" s="2" t="s">
        <v>3</v>
      </c>
      <c r="E45" s="2" t="s">
        <v>4</v>
      </c>
      <c r="F45" s="19"/>
    </row>
    <row r="46" spans="1:13" x14ac:dyDescent="0.25">
      <c r="B46" s="2">
        <v>5</v>
      </c>
      <c r="C46" s="18"/>
      <c r="D46" s="3">
        <f>ROUND(B46*C46,2)</f>
        <v>0</v>
      </c>
      <c r="E46" s="3">
        <f>ROUND(D46*1.23,2)</f>
        <v>0</v>
      </c>
    </row>
    <row r="48" spans="1:13" x14ac:dyDescent="0.25">
      <c r="A48" s="30" t="s">
        <v>8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x14ac:dyDescent="0.25">
      <c r="B49" s="46" t="s">
        <v>6</v>
      </c>
      <c r="C49" s="46"/>
      <c r="D49" s="46"/>
      <c r="E49" s="46"/>
      <c r="F49" s="46"/>
      <c r="G49" s="46"/>
      <c r="H49" s="46"/>
    </row>
    <row r="50" spans="1:13" x14ac:dyDescent="0.25">
      <c r="B50" s="6" t="s">
        <v>22</v>
      </c>
      <c r="C50" s="7" t="s">
        <v>2</v>
      </c>
      <c r="D50" s="2" t="s">
        <v>3</v>
      </c>
      <c r="E50" s="2" t="s">
        <v>4</v>
      </c>
      <c r="F50" s="19"/>
    </row>
    <row r="51" spans="1:13" x14ac:dyDescent="0.25">
      <c r="B51" s="2">
        <v>5</v>
      </c>
      <c r="C51" s="18"/>
      <c r="D51" s="3">
        <f>ROUND(B51*C51,2)</f>
        <v>0</v>
      </c>
      <c r="E51" s="3">
        <f>ROUND(D51*1.08,2)</f>
        <v>0</v>
      </c>
    </row>
    <row r="52" spans="1:13" x14ac:dyDescent="0.25">
      <c r="B52" s="46" t="s">
        <v>7</v>
      </c>
      <c r="C52" s="46"/>
      <c r="D52" s="46"/>
      <c r="E52" s="46"/>
      <c r="F52" s="46"/>
      <c r="G52" s="46"/>
      <c r="H52" s="46"/>
    </row>
    <row r="53" spans="1:13" x14ac:dyDescent="0.25">
      <c r="B53" s="6"/>
      <c r="C53" s="7" t="s">
        <v>2</v>
      </c>
      <c r="D53" s="2" t="s">
        <v>3</v>
      </c>
      <c r="E53" s="2" t="s">
        <v>4</v>
      </c>
      <c r="F53" s="19"/>
    </row>
    <row r="54" spans="1:13" x14ac:dyDescent="0.25">
      <c r="B54" s="2">
        <v>5</v>
      </c>
      <c r="C54" s="18"/>
      <c r="D54" s="3">
        <f>ROUND(B54*C54,2)</f>
        <v>0</v>
      </c>
      <c r="E54" s="3">
        <f>ROUND(D54*1.23,2)</f>
        <v>0</v>
      </c>
    </row>
    <row r="56" spans="1:13" ht="15" customHeight="1" x14ac:dyDescent="0.25">
      <c r="A56" s="45" t="s">
        <v>20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34"/>
      <c r="M56" s="34"/>
    </row>
    <row r="57" spans="1:13" x14ac:dyDescent="0.25">
      <c r="B57" s="46" t="s">
        <v>6</v>
      </c>
      <c r="C57" s="46"/>
      <c r="D57" s="46"/>
      <c r="E57" s="46"/>
      <c r="F57" s="46"/>
      <c r="G57" s="46"/>
      <c r="H57" s="46"/>
    </row>
    <row r="58" spans="1:13" x14ac:dyDescent="0.25">
      <c r="B58" s="6" t="s">
        <v>22</v>
      </c>
      <c r="C58" s="22" t="s">
        <v>2</v>
      </c>
      <c r="D58" s="2" t="s">
        <v>3</v>
      </c>
      <c r="E58" s="2" t="s">
        <v>4</v>
      </c>
      <c r="F58" s="19"/>
    </row>
    <row r="59" spans="1:13" x14ac:dyDescent="0.25">
      <c r="B59" s="2">
        <v>5</v>
      </c>
      <c r="C59" s="18"/>
      <c r="D59" s="3">
        <f>ROUND(B59*C59,2)</f>
        <v>0</v>
      </c>
      <c r="E59" s="3">
        <f>ROUND(D59*1.08,2)</f>
        <v>0</v>
      </c>
    </row>
    <row r="60" spans="1:13" x14ac:dyDescent="0.25">
      <c r="B60" s="46" t="s">
        <v>7</v>
      </c>
      <c r="C60" s="46"/>
      <c r="D60" s="46"/>
      <c r="E60" s="46"/>
      <c r="F60" s="46"/>
      <c r="G60" s="46"/>
      <c r="H60" s="46"/>
    </row>
    <row r="61" spans="1:13" x14ac:dyDescent="0.25">
      <c r="B61" s="6"/>
      <c r="C61" s="22" t="s">
        <v>2</v>
      </c>
      <c r="D61" s="2" t="s">
        <v>3</v>
      </c>
      <c r="E61" s="2" t="s">
        <v>4</v>
      </c>
      <c r="F61" s="19"/>
    </row>
    <row r="62" spans="1:13" x14ac:dyDescent="0.25">
      <c r="B62" s="2">
        <v>5</v>
      </c>
      <c r="C62" s="18"/>
      <c r="D62" s="3">
        <f>B62*C62</f>
        <v>0</v>
      </c>
      <c r="E62" s="3">
        <f>ROUND(D62*1.23,2)</f>
        <v>0</v>
      </c>
    </row>
    <row r="64" spans="1:13" x14ac:dyDescent="0.25">
      <c r="A64" s="30" t="s">
        <v>9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25">
      <c r="B65" s="46" t="s">
        <v>6</v>
      </c>
      <c r="C65" s="46"/>
      <c r="D65" s="46"/>
      <c r="E65" s="46"/>
      <c r="F65" s="46"/>
      <c r="G65" s="46"/>
      <c r="H65" s="46"/>
    </row>
    <row r="66" spans="1:13" x14ac:dyDescent="0.25">
      <c r="B66" s="6" t="s">
        <v>22</v>
      </c>
      <c r="C66" s="2" t="s">
        <v>2</v>
      </c>
      <c r="D66" s="2" t="s">
        <v>3</v>
      </c>
      <c r="E66" s="2" t="s">
        <v>4</v>
      </c>
      <c r="F66" s="19"/>
    </row>
    <row r="67" spans="1:13" x14ac:dyDescent="0.25">
      <c r="B67" s="2">
        <v>1</v>
      </c>
      <c r="C67" s="18"/>
      <c r="D67" s="3">
        <f>ROUND(B67*C67,2)</f>
        <v>0</v>
      </c>
      <c r="E67" s="3">
        <f>ROUND(D67*1.08,2)</f>
        <v>0</v>
      </c>
    </row>
    <row r="68" spans="1:13" x14ac:dyDescent="0.25">
      <c r="B68" s="46" t="s">
        <v>7</v>
      </c>
      <c r="C68" s="46"/>
      <c r="D68" s="46"/>
      <c r="E68" s="46"/>
      <c r="F68" s="46"/>
      <c r="G68" s="46"/>
      <c r="H68" s="46"/>
    </row>
    <row r="69" spans="1:13" x14ac:dyDescent="0.25">
      <c r="B69" s="6"/>
      <c r="C69" s="2" t="s">
        <v>2</v>
      </c>
      <c r="D69" s="2" t="s">
        <v>3</v>
      </c>
      <c r="E69" s="2" t="s">
        <v>4</v>
      </c>
      <c r="F69" s="19"/>
    </row>
    <row r="70" spans="1:13" x14ac:dyDescent="0.25">
      <c r="B70" s="2">
        <v>1</v>
      </c>
      <c r="C70" s="18"/>
      <c r="D70" s="3">
        <f>ROUND(B70*C70,2)</f>
        <v>0</v>
      </c>
      <c r="E70" s="3">
        <f>ROUND(D70*1.23,2)</f>
        <v>0</v>
      </c>
    </row>
    <row r="72" spans="1:13" x14ac:dyDescent="0.25">
      <c r="A72" s="30" t="s">
        <v>10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25">
      <c r="B73" s="46" t="s">
        <v>6</v>
      </c>
      <c r="C73" s="46"/>
      <c r="D73" s="46"/>
      <c r="E73" s="46"/>
      <c r="F73" s="46"/>
      <c r="G73" s="46"/>
      <c r="H73" s="46"/>
    </row>
    <row r="74" spans="1:13" x14ac:dyDescent="0.25">
      <c r="B74" s="6" t="s">
        <v>22</v>
      </c>
      <c r="C74" s="2" t="s">
        <v>2</v>
      </c>
      <c r="D74" s="2" t="s">
        <v>3</v>
      </c>
      <c r="E74" s="2" t="s">
        <v>4</v>
      </c>
      <c r="F74" s="19"/>
    </row>
    <row r="75" spans="1:13" x14ac:dyDescent="0.25">
      <c r="B75" s="2">
        <v>1</v>
      </c>
      <c r="C75" s="18"/>
      <c r="D75" s="3">
        <f>ROUND(B75*C75,2)</f>
        <v>0</v>
      </c>
      <c r="E75" s="3">
        <f>ROUND(D75*1.08,2)</f>
        <v>0</v>
      </c>
    </row>
    <row r="76" spans="1:13" x14ac:dyDescent="0.25">
      <c r="B76" s="46" t="s">
        <v>7</v>
      </c>
      <c r="C76" s="46"/>
      <c r="D76" s="46"/>
      <c r="E76" s="46"/>
      <c r="F76" s="46"/>
      <c r="G76" s="46"/>
      <c r="H76" s="46"/>
    </row>
    <row r="77" spans="1:13" x14ac:dyDescent="0.25">
      <c r="B77" s="6"/>
      <c r="C77" s="2" t="s">
        <v>2</v>
      </c>
      <c r="D77" s="2" t="s">
        <v>3</v>
      </c>
      <c r="E77" s="2" t="s">
        <v>4</v>
      </c>
      <c r="F77" s="19"/>
    </row>
    <row r="78" spans="1:13" x14ac:dyDescent="0.25">
      <c r="B78" s="2">
        <v>1</v>
      </c>
      <c r="C78" s="18"/>
      <c r="D78" s="3">
        <f>ROUND(B78*C78,2)</f>
        <v>0</v>
      </c>
      <c r="E78" s="3">
        <f>ROUND(D78*1.23,2)</f>
        <v>0</v>
      </c>
    </row>
    <row r="80" spans="1:13" x14ac:dyDescent="0.25">
      <c r="A80" s="30" t="s">
        <v>11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2:11" x14ac:dyDescent="0.25">
      <c r="B81" s="46" t="s">
        <v>6</v>
      </c>
      <c r="C81" s="46"/>
      <c r="D81" s="46"/>
      <c r="E81" s="46"/>
      <c r="F81" s="46"/>
      <c r="G81" s="46"/>
      <c r="H81" s="46"/>
    </row>
    <row r="82" spans="2:11" x14ac:dyDescent="0.25">
      <c r="B82" s="6" t="s">
        <v>22</v>
      </c>
      <c r="C82" s="2" t="s">
        <v>2</v>
      </c>
      <c r="D82" s="2" t="s">
        <v>3</v>
      </c>
      <c r="E82" s="2" t="s">
        <v>4</v>
      </c>
      <c r="F82" s="19"/>
    </row>
    <row r="83" spans="2:11" x14ac:dyDescent="0.25">
      <c r="B83" s="2">
        <v>1</v>
      </c>
      <c r="C83" s="18"/>
      <c r="D83" s="3">
        <f>ROUND(B83*C83,2)</f>
        <v>0</v>
      </c>
      <c r="E83" s="3">
        <f>ROUND(D83*1.08,2)</f>
        <v>0</v>
      </c>
    </row>
    <row r="84" spans="2:11" x14ac:dyDescent="0.25">
      <c r="B84" s="46" t="s">
        <v>7</v>
      </c>
      <c r="C84" s="46"/>
      <c r="D84" s="46"/>
      <c r="E84" s="46"/>
      <c r="F84" s="46"/>
      <c r="G84" s="46"/>
      <c r="H84" s="46"/>
    </row>
    <row r="85" spans="2:11" x14ac:dyDescent="0.25">
      <c r="B85" s="6"/>
      <c r="C85" s="2" t="s">
        <v>2</v>
      </c>
      <c r="D85" s="2" t="s">
        <v>3</v>
      </c>
      <c r="E85" s="2" t="s">
        <v>4</v>
      </c>
      <c r="F85" s="19"/>
    </row>
    <row r="86" spans="2:11" x14ac:dyDescent="0.25">
      <c r="B86" s="2">
        <v>1</v>
      </c>
      <c r="C86" s="18"/>
      <c r="D86" s="3">
        <f>ROUND(B86*C86,2)</f>
        <v>0</v>
      </c>
      <c r="E86" s="3">
        <f>ROUND(D86*1.23,2)</f>
        <v>0</v>
      </c>
    </row>
    <row r="88" spans="2:11" s="35" customFormat="1" ht="18.75" x14ac:dyDescent="0.3">
      <c r="B88" s="39" t="s">
        <v>36</v>
      </c>
      <c r="C88" s="39"/>
      <c r="D88" s="40">
        <f>G13+D17+D22+D26+D30+D34+D38+D43+D46+D51+D54+D59+D62+D67+D70+D75+D78+D83+D86</f>
        <v>0</v>
      </c>
      <c r="E88" s="37"/>
      <c r="H88" s="56"/>
      <c r="I88" s="56"/>
      <c r="J88" s="38"/>
      <c r="K88" s="38"/>
    </row>
    <row r="89" spans="2:11" s="35" customFormat="1" ht="18.75" x14ac:dyDescent="0.3">
      <c r="B89" s="39" t="s">
        <v>37</v>
      </c>
      <c r="C89" s="39"/>
      <c r="D89" s="40">
        <f>H13+E17+E22+E26+E30+E34+E38+E43+E46+E51+E54+E59+E62+E67+E70+E75+E78+E83+E86</f>
        <v>0</v>
      </c>
      <c r="E89" s="37"/>
      <c r="I89" s="36"/>
      <c r="J89" s="36"/>
      <c r="K89" s="36"/>
    </row>
    <row r="90" spans="2:11" x14ac:dyDescent="0.25">
      <c r="I90" s="1"/>
      <c r="J90" s="1"/>
      <c r="K90" s="1"/>
    </row>
    <row r="91" spans="2:11" x14ac:dyDescent="0.25">
      <c r="F91" s="1"/>
    </row>
    <row r="92" spans="2:11" x14ac:dyDescent="0.25">
      <c r="D92" s="1"/>
      <c r="F92" s="1"/>
      <c r="H92" s="46"/>
      <c r="I92" s="46"/>
      <c r="J92" s="23"/>
      <c r="K92" s="23"/>
    </row>
    <row r="93" spans="2:11" x14ac:dyDescent="0.25">
      <c r="I93" s="1"/>
      <c r="J93" s="1"/>
      <c r="K93" s="1"/>
    </row>
    <row r="96" spans="2:11" x14ac:dyDescent="0.25">
      <c r="I96" s="1"/>
      <c r="J96" s="1"/>
      <c r="K96" s="1"/>
    </row>
    <row r="97" spans="9:11" x14ac:dyDescent="0.25">
      <c r="I97" s="1"/>
      <c r="J97" s="1"/>
      <c r="K97" s="1"/>
    </row>
  </sheetData>
  <mergeCells count="26">
    <mergeCell ref="H88:I88"/>
    <mergeCell ref="H92:I92"/>
    <mergeCell ref="B41:H41"/>
    <mergeCell ref="B44:H44"/>
    <mergeCell ref="B49:H49"/>
    <mergeCell ref="B52:H52"/>
    <mergeCell ref="B57:H57"/>
    <mergeCell ref="A56:K56"/>
    <mergeCell ref="A15:K15"/>
    <mergeCell ref="A2:K2"/>
    <mergeCell ref="E5:G5"/>
    <mergeCell ref="H5:I5"/>
    <mergeCell ref="J5:K5"/>
    <mergeCell ref="B12:B13"/>
    <mergeCell ref="B84:H84"/>
    <mergeCell ref="B81:H81"/>
    <mergeCell ref="B76:H76"/>
    <mergeCell ref="B73:H73"/>
    <mergeCell ref="B68:H68"/>
    <mergeCell ref="A24:K24"/>
    <mergeCell ref="A20:K20"/>
    <mergeCell ref="B65:H65"/>
    <mergeCell ref="B60:H60"/>
    <mergeCell ref="A36:K36"/>
    <mergeCell ref="A32:K32"/>
    <mergeCell ref="A28:K28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V-ADM-4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Alina Bloch-Zapytowska</cp:lastModifiedBy>
  <cp:lastPrinted>2025-06-04T10:48:16Z</cp:lastPrinted>
  <dcterms:created xsi:type="dcterms:W3CDTF">2019-01-26T18:02:23Z</dcterms:created>
  <dcterms:modified xsi:type="dcterms:W3CDTF">2025-06-04T10:48:20Z</dcterms:modified>
</cp:coreProperties>
</file>