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PPDB\powyżej 130\2025\16. Słupy\śmiecie\"/>
    </mc:Choice>
  </mc:AlternateContent>
  <xr:revisionPtr revIDLastSave="0" documentId="13_ncr:1_{F7844971-37E7-4342-8CA7-214E0B5F3ED8}" xr6:coauthVersionLast="47" xr6:coauthVersionMax="47" xr10:uidLastSave="{00000000-0000-0000-0000-000000000000}"/>
  <bookViews>
    <workbookView xWindow="31380" yWindow="2070" windowWidth="32265" windowHeight="10320" xr2:uid="{00000000-000D-0000-FFFF-FFFF00000000}"/>
  </bookViews>
  <sheets>
    <sheet name="Ośietlenie" sheetId="11" r:id="rId1"/>
    <sheet name="Arkusz1" sheetId="12" r:id="rId2"/>
  </sheets>
  <definedNames>
    <definedName name="_xlnm.Print_Area" localSheetId="0">Ośietlenie!$A$1:$N$53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1" l="1"/>
  <c r="I11" i="11" s="1"/>
  <c r="J11" i="11" s="1"/>
  <c r="L14" i="11"/>
  <c r="M14" i="11" s="1"/>
  <c r="N14" i="11" s="1"/>
  <c r="L15" i="11"/>
  <c r="M15" i="11" s="1"/>
  <c r="N15" i="11" s="1"/>
  <c r="L16" i="11"/>
  <c r="M16" i="11"/>
  <c r="L17" i="11"/>
  <c r="M17" i="11"/>
  <c r="N17" i="11"/>
  <c r="L18" i="11"/>
  <c r="M18" i="11" s="1"/>
  <c r="N18" i="11" s="1"/>
  <c r="L19" i="11"/>
  <c r="M19" i="11"/>
  <c r="L20" i="11"/>
  <c r="M20" i="11" s="1"/>
  <c r="L21" i="11"/>
  <c r="M21" i="11"/>
  <c r="N21" i="11" s="1"/>
  <c r="L22" i="11"/>
  <c r="M22" i="11" s="1"/>
  <c r="L23" i="11"/>
  <c r="M23" i="11"/>
  <c r="N23" i="11"/>
  <c r="L24" i="11"/>
  <c r="M24" i="11"/>
  <c r="N24" i="11"/>
  <c r="L25" i="11"/>
  <c r="M25" i="11" s="1"/>
  <c r="N25" i="11" s="1"/>
  <c r="L26" i="11"/>
  <c r="M26" i="11"/>
  <c r="L27" i="11"/>
  <c r="M27" i="11" s="1"/>
  <c r="L28" i="11"/>
  <c r="M28" i="11" s="1"/>
  <c r="L29" i="11"/>
  <c r="M29" i="11" s="1"/>
  <c r="N29" i="11" s="1"/>
  <c r="L30" i="11"/>
  <c r="M30" i="11"/>
  <c r="N30" i="11" s="1"/>
  <c r="L31" i="11"/>
  <c r="L32" i="11"/>
  <c r="M32" i="11" s="1"/>
  <c r="L33" i="11"/>
  <c r="M33" i="11" s="1"/>
  <c r="H14" i="11"/>
  <c r="I14" i="11" s="1"/>
  <c r="H15" i="11"/>
  <c r="I15" i="11" s="1"/>
  <c r="H16" i="11"/>
  <c r="I16" i="11"/>
  <c r="J16" i="11"/>
  <c r="H17" i="11"/>
  <c r="I17" i="11" s="1"/>
  <c r="H18" i="11"/>
  <c r="I18" i="11" s="1"/>
  <c r="J18" i="11" s="1"/>
  <c r="H19" i="11"/>
  <c r="I19" i="11"/>
  <c r="J19" i="11"/>
  <c r="H20" i="11"/>
  <c r="I20" i="11" s="1"/>
  <c r="H21" i="11"/>
  <c r="I21" i="11"/>
  <c r="H22" i="11"/>
  <c r="I22" i="11"/>
  <c r="J22" i="11" s="1"/>
  <c r="H23" i="11"/>
  <c r="I23" i="11" s="1"/>
  <c r="H24" i="11"/>
  <c r="I24" i="11" s="1"/>
  <c r="J24" i="11" s="1"/>
  <c r="H25" i="11"/>
  <c r="I25" i="11" s="1"/>
  <c r="H26" i="11"/>
  <c r="I26" i="11"/>
  <c r="J26" i="11"/>
  <c r="H27" i="11"/>
  <c r="I27" i="11" s="1"/>
  <c r="H28" i="11"/>
  <c r="I28" i="11"/>
  <c r="H29" i="11"/>
  <c r="I29" i="11"/>
  <c r="H30" i="11"/>
  <c r="I30" i="11" s="1"/>
  <c r="H31" i="11"/>
  <c r="I31" i="11"/>
  <c r="J31" i="11"/>
  <c r="H32" i="11"/>
  <c r="H33" i="11"/>
  <c r="I33" i="11" s="1"/>
  <c r="L11" i="11"/>
  <c r="M11" i="11" s="1"/>
  <c r="N11" i="11" s="1"/>
  <c r="J27" i="11" l="1"/>
  <c r="N26" i="11"/>
  <c r="N19" i="11"/>
  <c r="N16" i="11"/>
  <c r="J14" i="11"/>
  <c r="I32" i="11"/>
  <c r="J32" i="11" s="1"/>
  <c r="J30" i="11"/>
  <c r="J20" i="11"/>
  <c r="J29" i="11"/>
  <c r="J23" i="11"/>
  <c r="J33" i="11"/>
  <c r="J25" i="11"/>
  <c r="J21" i="11"/>
  <c r="J17" i="11"/>
  <c r="J28" i="11"/>
  <c r="N33" i="11"/>
  <c r="N32" i="11"/>
  <c r="M31" i="11"/>
  <c r="N31" i="11" s="1"/>
  <c r="N28" i="11"/>
  <c r="N27" i="11"/>
  <c r="N20" i="11"/>
  <c r="J15" i="11"/>
  <c r="N22" i="11"/>
  <c r="L34" i="11"/>
  <c r="C47" i="11" s="1"/>
  <c r="H34" i="11"/>
  <c r="C41" i="11" s="1"/>
  <c r="I34" i="11" l="1"/>
  <c r="C42" i="11" s="1"/>
  <c r="M34" i="11"/>
  <c r="C48" i="11" s="1"/>
  <c r="J34" i="11"/>
  <c r="C43" i="11" s="1"/>
  <c r="N34" i="11"/>
  <c r="C49" i="11" s="1"/>
</calcChain>
</file>

<file path=xl/sharedStrings.xml><?xml version="1.0" encoding="utf-8"?>
<sst xmlns="http://schemas.openxmlformats.org/spreadsheetml/2006/main" count="214" uniqueCount="138">
  <si>
    <t>Lp.</t>
  </si>
  <si>
    <t>Nazwa materiału</t>
  </si>
  <si>
    <t>Parametry techniczne/wymagania</t>
  </si>
  <si>
    <t>jm.</t>
  </si>
  <si>
    <t>Wartość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</si>
  <si>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</si>
  <si>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</si>
  <si>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</si>
  <si>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</si>
  <si>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</si>
  <si>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</si>
  <si>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</si>
  <si>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</si>
  <si>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</si>
  <si>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</si>
  <si>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</si>
  <si>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</si>
  <si>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</si>
  <si>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</si>
  <si>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</si>
  <si>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</si>
  <si>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</si>
  <si>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</si>
  <si>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</si>
  <si>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</si>
  <si>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</si>
  <si>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</si>
  <si>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</si>
  <si>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m</t>
  </si>
  <si>
    <t>Suma: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</si>
  <si>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</si>
  <si>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</si>
  <si>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</si>
  <si>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</si>
  <si>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</si>
  <si>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</si>
  <si>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</si>
  <si>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</si>
  <si>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</si>
  <si>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kpl.</t>
  </si>
  <si>
    <t>Indeks ETO</t>
  </si>
  <si>
    <t>Nazwa</t>
  </si>
  <si>
    <t>Jm</t>
  </si>
  <si>
    <t>Ilość</t>
  </si>
  <si>
    <t>Cena jedn.</t>
  </si>
  <si>
    <t>1030499-033</t>
  </si>
  <si>
    <t>wazelina techniczna</t>
  </si>
  <si>
    <t>kg</t>
  </si>
  <si>
    <t>1121000-040</t>
  </si>
  <si>
    <t>Bednarka stalowa ocynkowana 25x4</t>
  </si>
  <si>
    <t>1330299-090</t>
  </si>
  <si>
    <t>elektrody 100 szt.</t>
  </si>
  <si>
    <t>1540000-033</t>
  </si>
  <si>
    <t>acetylen techniczny rozpuszczony</t>
  </si>
  <si>
    <t>1540802-060</t>
  </si>
  <si>
    <t>tlen techniczny gat. I 99,5-98 %</t>
  </si>
  <si>
    <t>m3</t>
  </si>
  <si>
    <t>2379999-060</t>
  </si>
  <si>
    <t>beton</t>
  </si>
  <si>
    <t>7058300-020</t>
  </si>
  <si>
    <t>Złącze słupowe izolowane kompletne</t>
  </si>
  <si>
    <t>7270099-033</t>
  </si>
  <si>
    <t>konstrukcje mocujące</t>
  </si>
  <si>
    <t>7301999-020</t>
  </si>
  <si>
    <t>oprawa B</t>
  </si>
  <si>
    <t>szt</t>
  </si>
  <si>
    <t>7341399-020</t>
  </si>
  <si>
    <t>wysięgnik jednoramienny, h=0,3; l=0,5m; a=5°</t>
  </si>
  <si>
    <t>wysięgnik jednoramienny, h=0,3; l=1m; a=5°</t>
  </si>
  <si>
    <t>wysięgnik jednoramienny, h=0,3; l=1m; a=5° malowany w kolorze RAL oprawy B</t>
  </si>
  <si>
    <t>wysięgnik dwuramienny, h=0,3; l=0,5m; a=5°; V90° malowany w kolorze RAL oprawy B</t>
  </si>
  <si>
    <t>wysięgnik dwuramienny, h=0,3; l=0,5m; a=5°; V120°</t>
  </si>
  <si>
    <t>wysięgnik dwuramienny, h=0,3; l=0,5m; a=5°; V180°</t>
  </si>
  <si>
    <t>wysięgnik czteroramienny, h=0,3; l=0,5m; a=5°; V90° malowany w kolorze RAL oprawy B</t>
  </si>
  <si>
    <t>wysięgnik dwuramienny, h=0,3; l=0,5m; a=5°; V60°</t>
  </si>
  <si>
    <t>7590999-090</t>
  </si>
  <si>
    <t>uziom kompletny kuty pomiedziowany St/Cu 14,2mm 6m</t>
  </si>
  <si>
    <t>kpl</t>
  </si>
  <si>
    <t>7640100-020</t>
  </si>
  <si>
    <t>opaski kablowe OKi</t>
  </si>
  <si>
    <t>7951003-040</t>
  </si>
  <si>
    <t>Przewód typu YDY 3x2,5 mm2</t>
  </si>
  <si>
    <t>7960099-040</t>
  </si>
  <si>
    <t>rura DVR fi50</t>
  </si>
  <si>
    <t>8149999-020</t>
  </si>
  <si>
    <t>fundament prefabrykowany o wymiarach 100x30cm rozstaw kotew 200x200/M-18, waga min. 130kg</t>
  </si>
  <si>
    <t>fundament prefabrykowany o wymiarach 150x30cm rozstaw kotew 200x200/M-18, waga min. 180kg</t>
  </si>
  <si>
    <t>Wytyczenie geodezyjne i Inwentaryzacja sieci nN</t>
  </si>
  <si>
    <t>słup stalowy cynkowany okrągły stożkowy h=6m, malowany w kolorze RAL oprawy B</t>
  </si>
  <si>
    <t>słup stalowy cynkowany okrągły stożkowy h=6m</t>
  </si>
  <si>
    <t>słup stalowy cynkowany okrągły stożkowy h=5m</t>
  </si>
  <si>
    <t>czteropalczatka termokurczliwa</t>
  </si>
  <si>
    <t>0000000-147</t>
  </si>
  <si>
    <t>materiały pomocnicze</t>
  </si>
  <si>
    <t>zł</t>
  </si>
  <si>
    <t>RAZEM</t>
  </si>
  <si>
    <t>przewód typu YDY 3x2,5 mm2</t>
  </si>
  <si>
    <t>bednarka stalowa ocynkowana 25x4</t>
  </si>
  <si>
    <t>złącze słupowe izolowane kompletne</t>
  </si>
  <si>
    <t>•	Kształt korpusu oprawy: okrągły;
•	Tolerancja strumienia świetlnego: +/-7%;
•	Początkowa chromatyczność: (0.381, 0.379) SDCM &lt;5;
•	Tolerancja zużycia energii: +/-10%;
•	Tolerancja znamionowego wskaźnika oddawania barw: +/-2;
•	SDCM: SDCM≤5;
•	Wskaźnik awaryjności zasilacza przy 5000 h: 0,5 %;
•	Wskaźnik awaryjności osprzętu sterującego przy medianie okresu użytkowania 100 000 godz.: 10 %;
•	Utrzymanie strumienia świetlnego przy medianie okresu użytkowania* 100 000 godz.: L100;
•	Wymienne źródło światła: Tak;
•	Liczba sztuk osprzętu zasilającego: 1 jednostka;
•	W zestawie sterownik: Tak;
•	Typ silnika źródła światła: LED;
•	Lighting Technology: LED;
•	Okres gwarancji: 5 lat;
•	Sprawność świetlna w górę: 0;
•	Strumień Świetlny: 9 200 lm;
•	Skorelowana Temperatura Barwowa (Nom): 4000 K;
•	Skuteczność świetlna (znamionowa) (Nom): 133 lm/W;
•	Wskaźnik oddawania barw (CRI): 70;
•	Barwa źródła światła: 740 neutralna biel;
•	Kąt rozsyłu światła oprawy: 12° - 59° × 158°;
•	Typ optyki na zewnątrz: Wąski rozsył 10;
•	Efektywny obszar projekcji: 0,033 m²;
•	Średnie zużycie energii CLO: 71 W;
•	Współczynnik mocy (ułamek): 0.98;
•	Połączenie: Złączka wewnętrzna;
•	Klasa ochrony IEC: Klasa bezpieczeństwa I;
•	Ochrona przeciwprzepięciowa 
•	Stały strumień świetlny: Tak;
•	Maksymalny poziom przyciemnienia: 10%;
•	Materiał Korpusu: Odlew aluminiowy;
•	Materiał reflektora: Akrylowe;
•	Materiał optyki: polimetakrylan metylu;
•	Materiał klosza/soczewki: Polimetakrylan metylu;
•	Materiał mocowania: Aluminium;
•	Kolor Korpusu: Szary;
•	Urządzenie montażowe: Montaż bezpośrednio na słupie do średnicy 76 mm regulowany;
•	Kształt klosza/soczewki: Soczewka Convex;
•	Wykończenie klosza/soczewki: Przezroczyste;
•	Całkowita wysokość: 70 mm;
•	Całkowita średnica: 477 mm;
•	Kod stopnia ochrony: IP66 | Zabezpieczone przed przenikaniem kurzu, strugoodporne;
•	Mech. kod ochrony przed uderzeniami: IK09 | 10 J;
•	Standardowy kąt nachylenia przy montażu na wysięgniku: 0°;
•	Typ klosza: Klosz z poliwęglanu odporny na działanie promieni UV;
•	Oznaczenie palności: Do montażu na powierzchniach o normalnym poziomie palności;
•	Znak CE: Tak;
•	Oznaczenie ENEC: Znak ENEC;
•	Zgodność z normą UE RoHS: Tak;
•	Zakres temperatur otoczenia: Od –40°C do +50°C;</t>
  </si>
  <si>
    <t>"Dostawa materiałów elektrycznych związanych z oświetleniem zewnętrznym na potrzeby na PPDB Sp. z o.o. w ramach realizacji inwestycji pn. Modernizacja infrastruktury Podstawowej Opieki Zdrowotnej w celu poprawy jakości świadczonych usług w SP ZOZ w Sokółce.</t>
  </si>
  <si>
    <t>Zamówienie podstawowe</t>
  </si>
  <si>
    <t>Zamówienie z opcji</t>
  </si>
  <si>
    <t>Stawka podatku VAT     [%]</t>
  </si>
  <si>
    <t>Wartość netto (kol. 5*kol.7)     [zł]</t>
  </si>
  <si>
    <t>Cena jednostkowa netto               [zł]</t>
  </si>
  <si>
    <t>Oprawa LED ozn.  B</t>
  </si>
  <si>
    <t>Słup stalowy cynkowany okrągły stożkowy h=6m, malowany w kolorze RAL oprawy B</t>
  </si>
  <si>
    <t>Wysięgnik jednoramienny, h=0,3; l=1m; a=5° malowany w kolorze RAL oprawy B</t>
  </si>
  <si>
    <t>Wysięgnik dwuramienny, h=0,3; l=0,5m; a=5°; V90° malowany w kolorze RAL oprawy B</t>
  </si>
  <si>
    <t>Wysięgnik czteroramienny, h=0,3; l=0,5m; a=5°; V90° malowany w kolorze RAL oprawy B</t>
  </si>
  <si>
    <t>Słup stalowy cynkowany okrągły stożkowy h=6m</t>
  </si>
  <si>
    <t>Słup stalowy cynkowany okrągły stożkowy h=5m</t>
  </si>
  <si>
    <t>Wysięgnik dwuramienny, h=0,3; l=0,5m; a=5°; V120°</t>
  </si>
  <si>
    <t>Wysięgnik dwuramienny, h=0,3; l=0,5m; a=5°; V180°</t>
  </si>
  <si>
    <t>Wysięgnik jednoramienny, h=0,3; l=0,5m; a=5°</t>
  </si>
  <si>
    <t>Wysięgnik jednoramienny, h=0,3; l=1m; a=5°</t>
  </si>
  <si>
    <t>Wysięgnik dwuramienny, h=0,3; l=0,5m; a=5°; V60°</t>
  </si>
  <si>
    <t>Fundament prefabrykowany o wymiarach 100x30cm rozstaw kotew 200x200/M-18, waga min. 130kg</t>
  </si>
  <si>
    <t>Fundament prefabrykowany o wymiarach 150x30cm rozstaw kotew 200x200/M-18, waga min. 180kg</t>
  </si>
  <si>
    <t>Uziom kompletny kuty pomiedziowany St/Cu 14,2mm 6m</t>
  </si>
  <si>
    <t>Bednarka stalowa ocynkowana FeZn25x4</t>
  </si>
  <si>
    <t>Opaski kablowe OKi</t>
  </si>
  <si>
    <t>Rura DVR fi50</t>
  </si>
  <si>
    <t>Czteropalczatka termokurczliwa</t>
  </si>
  <si>
    <t>Podsumowanie</t>
  </si>
  <si>
    <t>Zmówienie podstawowe:</t>
  </si>
  <si>
    <t>Zmówienie opcjonalne:</t>
  </si>
  <si>
    <t>Wartość netto:</t>
  </si>
  <si>
    <t>Wartość VAT:</t>
  </si>
  <si>
    <t>Wartość brutto:</t>
  </si>
  <si>
    <t xml:space="preserve">Uwaga. Powyższy arkusz posiada wpisane formuły przeliczeniowe. Istnieje mozliwość wystąpienia błędu ze względu na posiadaną przez Wykonawcę wersję Excel. W zwiazku z powyższym na Wykonawcy ciąży obowiązek sprawdzenia poprawności obliczeń. </t>
  </si>
  <si>
    <t>Wartość brutto (kol. 8+wartość podatku VAT  z kol. 9)                 [zł]</t>
  </si>
  <si>
    <t>Wartość netto (kol. 5*kol.11)     [zł]</t>
  </si>
  <si>
    <t>Wartość brutto (kol. 12+wartość podatku VAT z kol. 13)                         [zł]</t>
  </si>
  <si>
    <t>Wartość podatku VAT (kol. 12*kol.6[%])                                     [zł]</t>
  </si>
  <si>
    <t>Wartość podatku VAT (kol. 8*kol.6[%])     [zł]</t>
  </si>
  <si>
    <t>Złącznik nr 1a. Załącznik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</si>
</sst>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Unicode MS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9">
    <xf numFmtId="0" fontId="0" fillId="0" borderId="0" xfId="0"/>
    <xf numFmtId="4" fontId="0" fillId="0" borderId="0" xfId="0" applyNumberFormat="1"/>
    <xf numFmtId="0" fontId="6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164" fontId="6" fillId="0" borderId="3" xfId="3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/>
    </xf>
    <xf numFmtId="164" fontId="6" fillId="0" borderId="8" xfId="3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/>
    <xf numFmtId="0" fontId="0" fillId="2" borderId="15" xfId="0" applyFill="1" applyBorder="1"/>
    <xf numFmtId="0" fontId="3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4" fontId="0" fillId="0" borderId="0" xfId="3" applyFont="1" applyProtection="1"/>
    <xf numFmtId="0" fontId="9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" fontId="7" fillId="0" borderId="1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26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4" fontId="0" fillId="0" borderId="22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30" xfId="0" applyNumberFormat="1" applyBorder="1" applyAlignment="1" applyProtection="1">
      <alignment horizontal="center" vertical="center"/>
      <protection locked="0"/>
    </xf>
    <xf numFmtId="1" fontId="0" fillId="0" borderId="22" xfId="4" applyNumberFormat="1" applyFont="1" applyFill="1" applyBorder="1" applyAlignment="1" applyProtection="1">
      <alignment horizontal="center" vertical="center"/>
    </xf>
    <xf numFmtId="1" fontId="0" fillId="0" borderId="5" xfId="4" applyNumberFormat="1" applyFont="1" applyFill="1" applyBorder="1" applyAlignment="1" applyProtection="1">
      <alignment horizontal="center" vertical="center"/>
    </xf>
    <xf numFmtId="1" fontId="0" fillId="0" borderId="30" xfId="4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164" fontId="6" fillId="0" borderId="22" xfId="3" applyNumberFormat="1" applyFont="1" applyFill="1" applyBorder="1" applyAlignment="1" applyProtection="1">
      <alignment horizontal="center" vertical="center" wrapText="1"/>
    </xf>
    <xf numFmtId="164" fontId="6" fillId="0" borderId="5" xfId="3" applyNumberFormat="1" applyFont="1" applyFill="1" applyBorder="1" applyAlignment="1" applyProtection="1">
      <alignment horizontal="center" vertical="center" wrapText="1"/>
    </xf>
    <xf numFmtId="164" fontId="6" fillId="0" borderId="30" xfId="3" applyNumberFormat="1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2" xr:uid="{98B78958-0957-4795-B0F9-9414FBD7357B}"/>
    <cellStyle name="Normalny 3" xfId="1" xr:uid="{A59B41DA-35FC-416F-AA2B-6E6F41BF7CF5}"/>
    <cellStyle name="Procentowy" xfId="4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DB47-BAA6-4C08-AF30-54EEBE9512D1}">
  <dimension ref="A1:P49"/>
  <sheetViews>
    <sheetView tabSelected="1" view="pageBreakPreview" topLeftCell="A11" zoomScale="90" zoomScaleNormal="90" zoomScaleSheetLayoutView="90" workbookViewId="0">
      <selection activeCell="F11" sqref="F11:F13"/>
    </sheetView>
  </sheetViews>
  <sheetFormatPr defaultRowHeight="14.5"/>
  <cols>
    <col min="1" max="1" width="7.54296875" customWidth="1"/>
    <col min="2" max="2" width="17.81640625" customWidth="1"/>
    <col min="3" max="3" width="42.1796875" customWidth="1"/>
    <col min="4" max="4" width="8.7265625" style="22"/>
    <col min="5" max="5" width="13.7265625" style="22" customWidth="1"/>
    <col min="6" max="6" width="8.08984375" style="22" customWidth="1"/>
    <col min="7" max="7" width="8.7265625" style="22"/>
    <col min="8" max="9" width="13.7265625" style="22" customWidth="1"/>
    <col min="10" max="10" width="14.81640625" style="22" customWidth="1"/>
    <col min="11" max="11" width="8.7265625" style="22"/>
    <col min="12" max="13" width="13.7265625" style="22" customWidth="1"/>
    <col min="14" max="14" width="14.54296875" style="22" customWidth="1"/>
    <col min="15" max="15" width="14.54296875" customWidth="1"/>
    <col min="16" max="16" width="22.81640625" customWidth="1"/>
  </cols>
  <sheetData>
    <row r="1" spans="1:14" ht="23.5">
      <c r="A1" s="74" t="s">
        <v>137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20"/>
      <c r="N1" s="21"/>
    </row>
    <row r="2" spans="1:14" ht="44.25" customHeight="1">
      <c r="A2" s="88" t="s">
        <v>100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>
      <c r="C3" s="23"/>
    </row>
    <row r="4" spans="1:14" ht="18.5">
      <c r="A4" s="75"/>
      <c r="B4" s="75"/>
      <c r="C4" s="75"/>
      <c r="D4" s="75"/>
      <c r="E4" s="75"/>
      <c r="F4" s="75"/>
      <c r="G4" s="75"/>
      <c r="H4" s="75"/>
      <c r="I4" s="24"/>
      <c r="J4" s="25"/>
      <c r="N4" s="25"/>
    </row>
    <row r="5" spans="1:14" ht="18.5">
      <c r="A5" s="76"/>
      <c r="B5" s="76"/>
      <c r="C5" s="76"/>
      <c r="D5" s="76"/>
      <c r="E5" s="76"/>
      <c r="F5" s="76"/>
      <c r="G5" s="76"/>
      <c r="H5" s="76"/>
      <c r="I5" s="26"/>
      <c r="J5" s="27"/>
      <c r="N5" s="27"/>
    </row>
    <row r="6" spans="1:14" ht="19" thickBot="1">
      <c r="A6" s="76"/>
      <c r="B6" s="76"/>
      <c r="C6" s="76"/>
      <c r="D6" s="76"/>
      <c r="E6" s="76"/>
      <c r="F6" s="76"/>
      <c r="G6" s="76"/>
      <c r="H6" s="76"/>
      <c r="I6" s="26"/>
      <c r="J6" s="27"/>
      <c r="N6" s="27"/>
    </row>
    <row r="7" spans="1:14" s="28" customFormat="1" ht="34" customHeight="1">
      <c r="A7" s="80" t="s">
        <v>0</v>
      </c>
      <c r="B7" s="77" t="s">
        <v>1</v>
      </c>
      <c r="C7" s="77" t="s">
        <v>2</v>
      </c>
      <c r="D7" s="77" t="s">
        <v>3</v>
      </c>
      <c r="E7" s="89" t="s">
        <v>105</v>
      </c>
      <c r="F7" s="89" t="s">
        <v>103</v>
      </c>
      <c r="G7" s="83" t="s">
        <v>101</v>
      </c>
      <c r="H7" s="83"/>
      <c r="I7" s="83"/>
      <c r="J7" s="83"/>
      <c r="K7" s="83" t="s">
        <v>102</v>
      </c>
      <c r="L7" s="83"/>
      <c r="M7" s="83"/>
      <c r="N7" s="83"/>
    </row>
    <row r="8" spans="1:14" s="28" customFormat="1" ht="29" customHeight="1">
      <c r="A8" s="81"/>
      <c r="B8" s="78"/>
      <c r="C8" s="78"/>
      <c r="D8" s="78"/>
      <c r="E8" s="90"/>
      <c r="F8" s="90"/>
      <c r="G8" s="85" t="s">
        <v>43</v>
      </c>
      <c r="H8" s="85" t="s">
        <v>104</v>
      </c>
      <c r="I8" s="85" t="s">
        <v>136</v>
      </c>
      <c r="J8" s="85" t="s">
        <v>132</v>
      </c>
      <c r="K8" s="84" t="s">
        <v>43</v>
      </c>
      <c r="L8" s="85" t="s">
        <v>133</v>
      </c>
      <c r="M8" s="85" t="s">
        <v>135</v>
      </c>
      <c r="N8" s="85" t="s">
        <v>134</v>
      </c>
    </row>
    <row r="9" spans="1:14" s="28" customFormat="1" ht="47" customHeight="1" thickBot="1">
      <c r="A9" s="82"/>
      <c r="B9" s="79"/>
      <c r="C9" s="79"/>
      <c r="D9" s="79"/>
      <c r="E9" s="91"/>
      <c r="F9" s="91"/>
      <c r="G9" s="86"/>
      <c r="H9" s="86"/>
      <c r="I9" s="86"/>
      <c r="J9" s="86"/>
      <c r="K9" s="85"/>
      <c r="L9" s="86"/>
      <c r="M9" s="86"/>
      <c r="N9" s="86"/>
    </row>
    <row r="10" spans="1:14" s="29" customFormat="1" ht="15.5" thickTop="1" thickBot="1">
      <c r="A10" s="51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3">
        <v>8</v>
      </c>
      <c r="I10" s="53">
        <v>9</v>
      </c>
      <c r="J10" s="53">
        <v>10</v>
      </c>
      <c r="K10" s="52">
        <v>11</v>
      </c>
      <c r="L10" s="52">
        <v>12</v>
      </c>
      <c r="M10" s="52">
        <v>13</v>
      </c>
      <c r="N10" s="54">
        <v>14</v>
      </c>
    </row>
    <row r="11" spans="1:14" ht="409.5" customHeight="1" thickTop="1">
      <c r="A11" s="64">
        <v>1</v>
      </c>
      <c r="B11" s="61" t="s">
        <v>106</v>
      </c>
      <c r="C11" s="93" t="s">
        <v>99</v>
      </c>
      <c r="D11" s="55" t="s">
        <v>65</v>
      </c>
      <c r="E11" s="67"/>
      <c r="F11" s="70">
        <v>23</v>
      </c>
      <c r="G11" s="55">
        <v>8</v>
      </c>
      <c r="H11" s="58">
        <f>E11*G11</f>
        <v>0</v>
      </c>
      <c r="I11" s="58">
        <f>H11*F11/100</f>
        <v>0</v>
      </c>
      <c r="J11" s="96">
        <f>SUM(H11+I11)</f>
        <v>0</v>
      </c>
      <c r="K11" s="55">
        <v>2</v>
      </c>
      <c r="L11" s="58">
        <f>K11*E11</f>
        <v>0</v>
      </c>
      <c r="M11" s="58">
        <f>L11*F11/100</f>
        <v>0</v>
      </c>
      <c r="N11" s="58">
        <f>L11+M11</f>
        <v>0</v>
      </c>
    </row>
    <row r="12" spans="1:14" ht="409.5" customHeight="1">
      <c r="A12" s="65"/>
      <c r="B12" s="62"/>
      <c r="C12" s="94"/>
      <c r="D12" s="56"/>
      <c r="E12" s="68"/>
      <c r="F12" s="71"/>
      <c r="G12" s="56"/>
      <c r="H12" s="59"/>
      <c r="I12" s="59"/>
      <c r="J12" s="97"/>
      <c r="K12" s="56"/>
      <c r="L12" s="59"/>
      <c r="M12" s="59"/>
      <c r="N12" s="59"/>
    </row>
    <row r="13" spans="1:14" ht="180.5" customHeight="1" thickBot="1">
      <c r="A13" s="66"/>
      <c r="B13" s="63"/>
      <c r="C13" s="95"/>
      <c r="D13" s="57"/>
      <c r="E13" s="69"/>
      <c r="F13" s="72"/>
      <c r="G13" s="57"/>
      <c r="H13" s="60"/>
      <c r="I13" s="60"/>
      <c r="J13" s="98"/>
      <c r="K13" s="57"/>
      <c r="L13" s="60"/>
      <c r="M13" s="60"/>
      <c r="N13" s="60"/>
    </row>
    <row r="14" spans="1:14" ht="118" customHeight="1" thickTop="1">
      <c r="A14" s="2">
        <v>2</v>
      </c>
      <c r="B14" s="3" t="s">
        <v>107</v>
      </c>
      <c r="C14" s="49" t="s">
        <v>88</v>
      </c>
      <c r="D14" s="50" t="s">
        <v>65</v>
      </c>
      <c r="E14" s="36"/>
      <c r="F14" s="48">
        <v>23</v>
      </c>
      <c r="G14" s="5">
        <v>4</v>
      </c>
      <c r="H14" s="6">
        <f t="shared" ref="H14:H33" si="0">E14*G14</f>
        <v>0</v>
      </c>
      <c r="I14" s="6">
        <f t="shared" ref="I14:I33" si="1">H14*F14/100</f>
        <v>0</v>
      </c>
      <c r="J14" s="7">
        <f t="shared" ref="J14:J33" si="2">SUM(H14+I14)</f>
        <v>0</v>
      </c>
      <c r="K14" s="5">
        <v>1</v>
      </c>
      <c r="L14" s="6">
        <f t="shared" ref="L14:L33" si="3">K14*E14</f>
        <v>0</v>
      </c>
      <c r="M14" s="6">
        <f t="shared" ref="M14:M33" si="4">L14*F14/100</f>
        <v>0</v>
      </c>
      <c r="N14" s="6">
        <f t="shared" ref="N14:N33" si="5">L14+M14</f>
        <v>0</v>
      </c>
    </row>
    <row r="15" spans="1:14" ht="118" customHeight="1">
      <c r="A15" s="2">
        <v>3</v>
      </c>
      <c r="B15" s="3" t="s">
        <v>108</v>
      </c>
      <c r="C15" s="3" t="s">
        <v>69</v>
      </c>
      <c r="D15" s="4" t="s">
        <v>65</v>
      </c>
      <c r="E15" s="37"/>
      <c r="F15" s="8">
        <v>23</v>
      </c>
      <c r="G15" s="8">
        <v>2</v>
      </c>
      <c r="H15" s="9">
        <f t="shared" si="0"/>
        <v>0</v>
      </c>
      <c r="I15" s="9">
        <f t="shared" si="1"/>
        <v>0</v>
      </c>
      <c r="J15" s="10">
        <f t="shared" si="2"/>
        <v>0</v>
      </c>
      <c r="K15" s="8">
        <v>1</v>
      </c>
      <c r="L15" s="9">
        <f t="shared" si="3"/>
        <v>0</v>
      </c>
      <c r="M15" s="9">
        <f t="shared" si="4"/>
        <v>0</v>
      </c>
      <c r="N15" s="9">
        <f t="shared" si="5"/>
        <v>0</v>
      </c>
    </row>
    <row r="16" spans="1:14" ht="118" customHeight="1">
      <c r="A16" s="2">
        <v>4</v>
      </c>
      <c r="B16" s="3" t="s">
        <v>109</v>
      </c>
      <c r="C16" s="3" t="s">
        <v>70</v>
      </c>
      <c r="D16" s="4" t="s">
        <v>65</v>
      </c>
      <c r="E16" s="37"/>
      <c r="F16" s="8">
        <v>23</v>
      </c>
      <c r="G16" s="8">
        <v>1</v>
      </c>
      <c r="H16" s="9">
        <f t="shared" si="0"/>
        <v>0</v>
      </c>
      <c r="I16" s="9">
        <f t="shared" si="1"/>
        <v>0</v>
      </c>
      <c r="J16" s="10">
        <f t="shared" si="2"/>
        <v>0</v>
      </c>
      <c r="K16" s="8">
        <v>1</v>
      </c>
      <c r="L16" s="9">
        <f t="shared" si="3"/>
        <v>0</v>
      </c>
      <c r="M16" s="9">
        <f t="shared" si="4"/>
        <v>0</v>
      </c>
      <c r="N16" s="9">
        <f t="shared" si="5"/>
        <v>0</v>
      </c>
    </row>
    <row r="17" spans="1:14" ht="118" customHeight="1">
      <c r="A17" s="2">
        <v>5</v>
      </c>
      <c r="B17" s="3" t="s">
        <v>110</v>
      </c>
      <c r="C17" s="3" t="s">
        <v>73</v>
      </c>
      <c r="D17" s="4" t="s">
        <v>65</v>
      </c>
      <c r="E17" s="38"/>
      <c r="F17" s="47">
        <v>23</v>
      </c>
      <c r="G17" s="8">
        <v>1</v>
      </c>
      <c r="H17" s="9">
        <f t="shared" si="0"/>
        <v>0</v>
      </c>
      <c r="I17" s="9">
        <f t="shared" si="1"/>
        <v>0</v>
      </c>
      <c r="J17" s="10">
        <f t="shared" si="2"/>
        <v>0</v>
      </c>
      <c r="K17" s="8">
        <v>1</v>
      </c>
      <c r="L17" s="9">
        <f t="shared" si="3"/>
        <v>0</v>
      </c>
      <c r="M17" s="9">
        <f t="shared" si="4"/>
        <v>0</v>
      </c>
      <c r="N17" s="9">
        <f t="shared" si="5"/>
        <v>0</v>
      </c>
    </row>
    <row r="18" spans="1:14" ht="118" customHeight="1">
      <c r="A18" s="2">
        <v>6</v>
      </c>
      <c r="B18" s="3" t="s">
        <v>111</v>
      </c>
      <c r="C18" s="3" t="s">
        <v>89</v>
      </c>
      <c r="D18" s="4" t="s">
        <v>65</v>
      </c>
      <c r="E18" s="37"/>
      <c r="F18" s="8">
        <v>23</v>
      </c>
      <c r="G18" s="8">
        <v>22</v>
      </c>
      <c r="H18" s="9">
        <f t="shared" si="0"/>
        <v>0</v>
      </c>
      <c r="I18" s="9">
        <f t="shared" si="1"/>
        <v>0</v>
      </c>
      <c r="J18" s="10">
        <f t="shared" si="2"/>
        <v>0</v>
      </c>
      <c r="K18" s="8">
        <v>1</v>
      </c>
      <c r="L18" s="9">
        <f t="shared" si="3"/>
        <v>0</v>
      </c>
      <c r="M18" s="9">
        <f t="shared" si="4"/>
        <v>0</v>
      </c>
      <c r="N18" s="9">
        <f t="shared" si="5"/>
        <v>0</v>
      </c>
    </row>
    <row r="19" spans="1:14" ht="118" customHeight="1">
      <c r="A19" s="2">
        <v>7</v>
      </c>
      <c r="B19" s="3" t="s">
        <v>112</v>
      </c>
      <c r="C19" s="3" t="s">
        <v>90</v>
      </c>
      <c r="D19" s="4" t="s">
        <v>65</v>
      </c>
      <c r="E19" s="37"/>
      <c r="F19" s="8">
        <v>23</v>
      </c>
      <c r="G19" s="8">
        <v>4</v>
      </c>
      <c r="H19" s="9">
        <f t="shared" si="0"/>
        <v>0</v>
      </c>
      <c r="I19" s="9">
        <f t="shared" si="1"/>
        <v>0</v>
      </c>
      <c r="J19" s="10">
        <f t="shared" si="2"/>
        <v>0</v>
      </c>
      <c r="K19" s="8">
        <v>1</v>
      </c>
      <c r="L19" s="9">
        <f t="shared" si="3"/>
        <v>0</v>
      </c>
      <c r="M19" s="9">
        <f t="shared" si="4"/>
        <v>0</v>
      </c>
      <c r="N19" s="9">
        <f t="shared" si="5"/>
        <v>0</v>
      </c>
    </row>
    <row r="20" spans="1:14" ht="118" customHeight="1">
      <c r="A20" s="2">
        <v>8</v>
      </c>
      <c r="B20" s="3" t="s">
        <v>113</v>
      </c>
      <c r="C20" s="3" t="s">
        <v>71</v>
      </c>
      <c r="D20" s="4" t="s">
        <v>65</v>
      </c>
      <c r="E20" s="37"/>
      <c r="F20" s="8">
        <v>23</v>
      </c>
      <c r="G20" s="8">
        <v>3</v>
      </c>
      <c r="H20" s="9">
        <f t="shared" si="0"/>
        <v>0</v>
      </c>
      <c r="I20" s="9">
        <f t="shared" si="1"/>
        <v>0</v>
      </c>
      <c r="J20" s="10">
        <f t="shared" si="2"/>
        <v>0</v>
      </c>
      <c r="K20" s="8">
        <v>1</v>
      </c>
      <c r="L20" s="9">
        <f t="shared" si="3"/>
        <v>0</v>
      </c>
      <c r="M20" s="9">
        <f t="shared" si="4"/>
        <v>0</v>
      </c>
      <c r="N20" s="9">
        <f t="shared" si="5"/>
        <v>0</v>
      </c>
    </row>
    <row r="21" spans="1:14" ht="118" customHeight="1">
      <c r="A21" s="2">
        <v>9</v>
      </c>
      <c r="B21" s="3" t="s">
        <v>114</v>
      </c>
      <c r="C21" s="3" t="s">
        <v>72</v>
      </c>
      <c r="D21" s="4" t="s">
        <v>65</v>
      </c>
      <c r="E21" s="37"/>
      <c r="F21" s="8">
        <v>23</v>
      </c>
      <c r="G21" s="8">
        <v>5</v>
      </c>
      <c r="H21" s="9">
        <f t="shared" si="0"/>
        <v>0</v>
      </c>
      <c r="I21" s="9">
        <f t="shared" si="1"/>
        <v>0</v>
      </c>
      <c r="J21" s="10">
        <f t="shared" si="2"/>
        <v>0</v>
      </c>
      <c r="K21" s="8">
        <v>1</v>
      </c>
      <c r="L21" s="9">
        <f t="shared" si="3"/>
        <v>0</v>
      </c>
      <c r="M21" s="9">
        <f t="shared" si="4"/>
        <v>0</v>
      </c>
      <c r="N21" s="9">
        <f t="shared" si="5"/>
        <v>0</v>
      </c>
    </row>
    <row r="22" spans="1:14" ht="118" customHeight="1">
      <c r="A22" s="2">
        <v>10</v>
      </c>
      <c r="B22" s="3" t="s">
        <v>115</v>
      </c>
      <c r="C22" s="3" t="s">
        <v>67</v>
      </c>
      <c r="D22" s="4" t="s">
        <v>65</v>
      </c>
      <c r="E22" s="37"/>
      <c r="F22" s="8">
        <v>23</v>
      </c>
      <c r="G22" s="8">
        <v>9</v>
      </c>
      <c r="H22" s="9">
        <f t="shared" si="0"/>
        <v>0</v>
      </c>
      <c r="I22" s="9">
        <f t="shared" si="1"/>
        <v>0</v>
      </c>
      <c r="J22" s="10">
        <f t="shared" si="2"/>
        <v>0</v>
      </c>
      <c r="K22" s="8">
        <v>1</v>
      </c>
      <c r="L22" s="9">
        <f t="shared" si="3"/>
        <v>0</v>
      </c>
      <c r="M22" s="9">
        <f t="shared" si="4"/>
        <v>0</v>
      </c>
      <c r="N22" s="9">
        <f t="shared" si="5"/>
        <v>0</v>
      </c>
    </row>
    <row r="23" spans="1:14" ht="118" customHeight="1">
      <c r="A23" s="2">
        <v>11</v>
      </c>
      <c r="B23" s="3" t="s">
        <v>116</v>
      </c>
      <c r="C23" s="3" t="s">
        <v>68</v>
      </c>
      <c r="D23" s="4" t="s">
        <v>65</v>
      </c>
      <c r="E23" s="37"/>
      <c r="F23" s="8">
        <v>23</v>
      </c>
      <c r="G23" s="8">
        <v>4</v>
      </c>
      <c r="H23" s="9">
        <f t="shared" si="0"/>
        <v>0</v>
      </c>
      <c r="I23" s="9">
        <f t="shared" si="1"/>
        <v>0</v>
      </c>
      <c r="J23" s="10">
        <f t="shared" si="2"/>
        <v>0</v>
      </c>
      <c r="K23" s="8">
        <v>1</v>
      </c>
      <c r="L23" s="9">
        <f t="shared" si="3"/>
        <v>0</v>
      </c>
      <c r="M23" s="9">
        <f t="shared" si="4"/>
        <v>0</v>
      </c>
      <c r="N23" s="9">
        <f t="shared" si="5"/>
        <v>0</v>
      </c>
    </row>
    <row r="24" spans="1:14" ht="118" customHeight="1">
      <c r="A24" s="2">
        <v>12</v>
      </c>
      <c r="B24" s="3" t="s">
        <v>117</v>
      </c>
      <c r="C24" s="3" t="s">
        <v>74</v>
      </c>
      <c r="D24" s="4" t="s">
        <v>65</v>
      </c>
      <c r="E24" s="37"/>
      <c r="F24" s="8">
        <v>23</v>
      </c>
      <c r="G24" s="8">
        <v>5</v>
      </c>
      <c r="H24" s="9">
        <f t="shared" si="0"/>
        <v>0</v>
      </c>
      <c r="I24" s="9">
        <f t="shared" si="1"/>
        <v>0</v>
      </c>
      <c r="J24" s="10">
        <f t="shared" si="2"/>
        <v>0</v>
      </c>
      <c r="K24" s="8">
        <v>1</v>
      </c>
      <c r="L24" s="9">
        <f t="shared" si="3"/>
        <v>0</v>
      </c>
      <c r="M24" s="9">
        <f t="shared" si="4"/>
        <v>0</v>
      </c>
      <c r="N24" s="9">
        <f t="shared" si="5"/>
        <v>0</v>
      </c>
    </row>
    <row r="25" spans="1:14" ht="118" customHeight="1">
      <c r="A25" s="2">
        <v>13</v>
      </c>
      <c r="B25" s="3" t="s">
        <v>118</v>
      </c>
      <c r="C25" s="3" t="s">
        <v>85</v>
      </c>
      <c r="D25" s="4" t="s">
        <v>65</v>
      </c>
      <c r="E25" s="37"/>
      <c r="F25" s="8">
        <v>23</v>
      </c>
      <c r="G25" s="8">
        <v>29</v>
      </c>
      <c r="H25" s="9">
        <f t="shared" si="0"/>
        <v>0</v>
      </c>
      <c r="I25" s="9">
        <f t="shared" si="1"/>
        <v>0</v>
      </c>
      <c r="J25" s="10">
        <f t="shared" si="2"/>
        <v>0</v>
      </c>
      <c r="K25" s="8">
        <v>3</v>
      </c>
      <c r="L25" s="9">
        <f t="shared" si="3"/>
        <v>0</v>
      </c>
      <c r="M25" s="9">
        <f t="shared" si="4"/>
        <v>0</v>
      </c>
      <c r="N25" s="9">
        <f t="shared" si="5"/>
        <v>0</v>
      </c>
    </row>
    <row r="26" spans="1:14" ht="118" customHeight="1">
      <c r="A26" s="2">
        <v>14</v>
      </c>
      <c r="B26" s="3" t="s">
        <v>119</v>
      </c>
      <c r="C26" s="3" t="s">
        <v>86</v>
      </c>
      <c r="D26" s="4" t="s">
        <v>65</v>
      </c>
      <c r="E26" s="37"/>
      <c r="F26" s="8">
        <v>23</v>
      </c>
      <c r="G26" s="8">
        <v>1</v>
      </c>
      <c r="H26" s="9">
        <f t="shared" si="0"/>
        <v>0</v>
      </c>
      <c r="I26" s="9">
        <f t="shared" si="1"/>
        <v>0</v>
      </c>
      <c r="J26" s="10">
        <f t="shared" si="2"/>
        <v>0</v>
      </c>
      <c r="K26" s="8">
        <v>1</v>
      </c>
      <c r="L26" s="9">
        <f t="shared" si="3"/>
        <v>0</v>
      </c>
      <c r="M26" s="9">
        <f t="shared" si="4"/>
        <v>0</v>
      </c>
      <c r="N26" s="9">
        <f t="shared" si="5"/>
        <v>0</v>
      </c>
    </row>
    <row r="27" spans="1:14" ht="118" customHeight="1">
      <c r="A27" s="2">
        <v>15</v>
      </c>
      <c r="B27" s="3" t="s">
        <v>120</v>
      </c>
      <c r="C27" s="3" t="s">
        <v>76</v>
      </c>
      <c r="D27" s="4" t="s">
        <v>77</v>
      </c>
      <c r="E27" s="37"/>
      <c r="F27" s="8">
        <v>23</v>
      </c>
      <c r="G27" s="8">
        <v>30</v>
      </c>
      <c r="H27" s="9">
        <f t="shared" si="0"/>
        <v>0</v>
      </c>
      <c r="I27" s="9">
        <f t="shared" si="1"/>
        <v>0</v>
      </c>
      <c r="J27" s="10">
        <f t="shared" si="2"/>
        <v>0</v>
      </c>
      <c r="K27" s="8">
        <v>3</v>
      </c>
      <c r="L27" s="9">
        <f t="shared" si="3"/>
        <v>0</v>
      </c>
      <c r="M27" s="9">
        <f t="shared" si="4"/>
        <v>0</v>
      </c>
      <c r="N27" s="9">
        <f t="shared" si="5"/>
        <v>0</v>
      </c>
    </row>
    <row r="28" spans="1:14" ht="118" customHeight="1">
      <c r="A28" s="2">
        <v>16</v>
      </c>
      <c r="B28" s="3" t="s">
        <v>121</v>
      </c>
      <c r="C28" s="3" t="s">
        <v>97</v>
      </c>
      <c r="D28" s="4" t="s">
        <v>28</v>
      </c>
      <c r="E28" s="37"/>
      <c r="F28" s="8">
        <v>23</v>
      </c>
      <c r="G28" s="8">
        <v>45</v>
      </c>
      <c r="H28" s="9">
        <f t="shared" si="0"/>
        <v>0</v>
      </c>
      <c r="I28" s="9">
        <f t="shared" si="1"/>
        <v>0</v>
      </c>
      <c r="J28" s="10">
        <f t="shared" si="2"/>
        <v>0</v>
      </c>
      <c r="K28" s="8">
        <v>5</v>
      </c>
      <c r="L28" s="9">
        <f t="shared" si="3"/>
        <v>0</v>
      </c>
      <c r="M28" s="9">
        <f t="shared" si="4"/>
        <v>0</v>
      </c>
      <c r="N28" s="9">
        <f t="shared" si="5"/>
        <v>0</v>
      </c>
    </row>
    <row r="29" spans="1:14" ht="118" customHeight="1">
      <c r="A29" s="2">
        <v>17</v>
      </c>
      <c r="B29" s="3" t="s">
        <v>81</v>
      </c>
      <c r="C29" s="3" t="s">
        <v>96</v>
      </c>
      <c r="D29" s="4" t="s">
        <v>28</v>
      </c>
      <c r="E29" s="37"/>
      <c r="F29" s="8">
        <v>23</v>
      </c>
      <c r="G29" s="8">
        <v>343</v>
      </c>
      <c r="H29" s="9">
        <f t="shared" si="0"/>
        <v>0</v>
      </c>
      <c r="I29" s="9">
        <f t="shared" si="1"/>
        <v>0</v>
      </c>
      <c r="J29" s="10">
        <f t="shared" si="2"/>
        <v>0</v>
      </c>
      <c r="K29" s="8">
        <v>100</v>
      </c>
      <c r="L29" s="9">
        <f t="shared" si="3"/>
        <v>0</v>
      </c>
      <c r="M29" s="9">
        <f t="shared" si="4"/>
        <v>0</v>
      </c>
      <c r="N29" s="9">
        <f t="shared" si="5"/>
        <v>0</v>
      </c>
    </row>
    <row r="30" spans="1:14" ht="118" customHeight="1">
      <c r="A30" s="2">
        <v>18</v>
      </c>
      <c r="B30" s="3" t="s">
        <v>122</v>
      </c>
      <c r="C30" s="3" t="s">
        <v>79</v>
      </c>
      <c r="D30" s="4" t="s">
        <v>6</v>
      </c>
      <c r="E30" s="37"/>
      <c r="F30" s="8">
        <v>23</v>
      </c>
      <c r="G30" s="8">
        <v>4</v>
      </c>
      <c r="H30" s="9">
        <f t="shared" si="0"/>
        <v>0</v>
      </c>
      <c r="I30" s="9">
        <f t="shared" si="1"/>
        <v>0</v>
      </c>
      <c r="J30" s="10">
        <f t="shared" si="2"/>
        <v>0</v>
      </c>
      <c r="K30" s="8">
        <v>0</v>
      </c>
      <c r="L30" s="9">
        <f t="shared" si="3"/>
        <v>0</v>
      </c>
      <c r="M30" s="9">
        <f t="shared" si="4"/>
        <v>0</v>
      </c>
      <c r="N30" s="9">
        <f t="shared" si="5"/>
        <v>0</v>
      </c>
    </row>
    <row r="31" spans="1:14" ht="118" customHeight="1">
      <c r="A31" s="2">
        <v>19</v>
      </c>
      <c r="B31" s="3" t="s">
        <v>98</v>
      </c>
      <c r="C31" s="3" t="s">
        <v>98</v>
      </c>
      <c r="D31" s="4" t="s">
        <v>6</v>
      </c>
      <c r="E31" s="37"/>
      <c r="F31" s="8">
        <v>23</v>
      </c>
      <c r="G31" s="8">
        <v>30</v>
      </c>
      <c r="H31" s="9">
        <f t="shared" si="0"/>
        <v>0</v>
      </c>
      <c r="I31" s="9">
        <f t="shared" si="1"/>
        <v>0</v>
      </c>
      <c r="J31" s="10">
        <f t="shared" si="2"/>
        <v>0</v>
      </c>
      <c r="K31" s="8">
        <v>3</v>
      </c>
      <c r="L31" s="9">
        <f t="shared" si="3"/>
        <v>0</v>
      </c>
      <c r="M31" s="9">
        <f t="shared" si="4"/>
        <v>0</v>
      </c>
      <c r="N31" s="9">
        <f t="shared" si="5"/>
        <v>0</v>
      </c>
    </row>
    <row r="32" spans="1:14" ht="118" customHeight="1">
      <c r="A32" s="2">
        <v>20</v>
      </c>
      <c r="B32" s="3" t="s">
        <v>123</v>
      </c>
      <c r="C32" s="3" t="s">
        <v>83</v>
      </c>
      <c r="D32" s="4" t="s">
        <v>28</v>
      </c>
      <c r="E32" s="37"/>
      <c r="F32" s="8">
        <v>23</v>
      </c>
      <c r="G32" s="8">
        <v>124.8</v>
      </c>
      <c r="H32" s="9">
        <f t="shared" si="0"/>
        <v>0</v>
      </c>
      <c r="I32" s="9">
        <f t="shared" si="1"/>
        <v>0</v>
      </c>
      <c r="J32" s="10">
        <f t="shared" si="2"/>
        <v>0</v>
      </c>
      <c r="K32" s="8">
        <v>20</v>
      </c>
      <c r="L32" s="9">
        <f t="shared" si="3"/>
        <v>0</v>
      </c>
      <c r="M32" s="9">
        <f t="shared" si="4"/>
        <v>0</v>
      </c>
      <c r="N32" s="9">
        <f t="shared" si="5"/>
        <v>0</v>
      </c>
    </row>
    <row r="33" spans="1:16" ht="118" customHeight="1" thickBot="1">
      <c r="A33" s="11">
        <v>21</v>
      </c>
      <c r="B33" s="12" t="s">
        <v>124</v>
      </c>
      <c r="C33" s="13" t="s">
        <v>91</v>
      </c>
      <c r="D33" s="14" t="s">
        <v>6</v>
      </c>
      <c r="E33" s="39"/>
      <c r="F33" s="15">
        <v>23</v>
      </c>
      <c r="G33" s="15">
        <v>60</v>
      </c>
      <c r="H33" s="46">
        <f t="shared" si="0"/>
        <v>0</v>
      </c>
      <c r="I33" s="16">
        <f t="shared" si="1"/>
        <v>0</v>
      </c>
      <c r="J33" s="17">
        <f t="shared" si="2"/>
        <v>0</v>
      </c>
      <c r="K33" s="15">
        <v>6</v>
      </c>
      <c r="L33" s="16">
        <f t="shared" si="3"/>
        <v>0</v>
      </c>
      <c r="M33" s="16">
        <f t="shared" si="4"/>
        <v>0</v>
      </c>
      <c r="N33" s="16">
        <f t="shared" si="5"/>
        <v>0</v>
      </c>
    </row>
    <row r="34" spans="1:16" ht="25" customHeight="1" thickTop="1" thickBot="1">
      <c r="A34" s="18"/>
      <c r="B34" s="19"/>
      <c r="C34" s="92"/>
      <c r="D34" s="92"/>
      <c r="E34" s="92"/>
      <c r="F34" s="92"/>
      <c r="G34" s="45" t="s">
        <v>29</v>
      </c>
      <c r="H34" s="40">
        <f>SUM(H11:H33)</f>
        <v>0</v>
      </c>
      <c r="I34" s="42">
        <f t="shared" ref="I34:J34" si="6">SUM(I11:I33)</f>
        <v>0</v>
      </c>
      <c r="J34" s="40">
        <f t="shared" si="6"/>
        <v>0</v>
      </c>
      <c r="K34" s="41" t="s">
        <v>29</v>
      </c>
      <c r="L34" s="40">
        <f>SUM(L11:L33)</f>
        <v>0</v>
      </c>
      <c r="M34" s="43">
        <f t="shared" ref="M34:N34" si="7">SUM(M11:M33)</f>
        <v>0</v>
      </c>
      <c r="N34" s="44">
        <f t="shared" si="7"/>
        <v>0</v>
      </c>
      <c r="O34" s="1"/>
      <c r="P34" s="30"/>
    </row>
    <row r="35" spans="1:16">
      <c r="B35" s="23"/>
      <c r="C35" s="23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"/>
      <c r="P35" s="30"/>
    </row>
    <row r="36" spans="1:16" ht="61" customHeight="1">
      <c r="B36" s="87" t="s">
        <v>131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</row>
    <row r="39" spans="1:16">
      <c r="C39" t="s">
        <v>125</v>
      </c>
    </row>
    <row r="40" spans="1:16">
      <c r="B40" s="73" t="s">
        <v>126</v>
      </c>
      <c r="C40" s="73"/>
    </row>
    <row r="41" spans="1:16">
      <c r="B41" s="32" t="s">
        <v>128</v>
      </c>
      <c r="C41" s="33">
        <f>H34</f>
        <v>0</v>
      </c>
      <c r="E41" s="34"/>
      <c r="F41" s="35"/>
      <c r="G41" s="35"/>
      <c r="H41" s="35"/>
      <c r="I41" s="35"/>
      <c r="J41" s="35"/>
      <c r="K41" s="35"/>
      <c r="L41" s="35"/>
      <c r="M41" s="35"/>
      <c r="N41" s="35"/>
    </row>
    <row r="42" spans="1:16">
      <c r="B42" s="32" t="s">
        <v>129</v>
      </c>
      <c r="C42" s="33">
        <f>I34</f>
        <v>0</v>
      </c>
      <c r="E42" s="34"/>
      <c r="F42" s="35"/>
      <c r="G42" s="35"/>
      <c r="H42" s="35"/>
      <c r="I42" s="35"/>
      <c r="J42" s="35"/>
      <c r="K42" s="35"/>
      <c r="L42" s="35"/>
      <c r="M42" s="35"/>
      <c r="N42" s="35"/>
    </row>
    <row r="43" spans="1:16">
      <c r="B43" s="32" t="s">
        <v>130</v>
      </c>
      <c r="C43" s="33">
        <f>J34</f>
        <v>0</v>
      </c>
      <c r="E43" s="34"/>
      <c r="F43" s="35"/>
      <c r="G43" s="35"/>
      <c r="H43" s="35"/>
      <c r="I43" s="35"/>
      <c r="J43" s="35"/>
      <c r="K43" s="35"/>
      <c r="L43" s="35"/>
      <c r="M43" s="35"/>
      <c r="N43" s="35"/>
    </row>
    <row r="44" spans="1:16">
      <c r="B44" s="32"/>
      <c r="E44" s="34"/>
      <c r="F44" s="35"/>
      <c r="G44" s="35"/>
      <c r="H44" s="35"/>
      <c r="I44" s="35"/>
      <c r="J44" s="35"/>
      <c r="K44" s="35"/>
      <c r="L44" s="35"/>
      <c r="M44" s="35"/>
      <c r="N44" s="35"/>
    </row>
    <row r="45" spans="1:16">
      <c r="B45" s="32"/>
      <c r="E45" s="34"/>
      <c r="F45" s="35"/>
      <c r="G45" s="35"/>
      <c r="H45" s="35"/>
      <c r="I45" s="35"/>
      <c r="J45" s="35"/>
      <c r="K45" s="35"/>
      <c r="L45" s="35"/>
      <c r="M45" s="35"/>
      <c r="N45" s="35"/>
    </row>
    <row r="46" spans="1:16">
      <c r="B46" s="73" t="s">
        <v>127</v>
      </c>
      <c r="C46" s="73"/>
      <c r="E46" s="34"/>
      <c r="F46" s="35"/>
      <c r="G46" s="35"/>
      <c r="H46" s="35"/>
      <c r="I46" s="35"/>
      <c r="J46" s="35"/>
      <c r="K46" s="35"/>
      <c r="L46" s="35"/>
      <c r="M46" s="35"/>
      <c r="N46" s="35"/>
    </row>
    <row r="47" spans="1:16">
      <c r="B47" s="32" t="s">
        <v>128</v>
      </c>
      <c r="C47" s="33">
        <f>L34</f>
        <v>0</v>
      </c>
      <c r="E47" s="34"/>
      <c r="F47" s="35"/>
      <c r="G47" s="35"/>
      <c r="H47" s="35"/>
      <c r="I47" s="35"/>
      <c r="J47" s="35"/>
      <c r="K47" s="35"/>
      <c r="L47" s="35"/>
      <c r="M47" s="35"/>
      <c r="N47" s="35"/>
    </row>
    <row r="48" spans="1:16">
      <c r="B48" s="32" t="s">
        <v>129</v>
      </c>
      <c r="C48" s="33">
        <f>M34</f>
        <v>0</v>
      </c>
      <c r="E48" s="34"/>
      <c r="F48" s="35"/>
      <c r="G48" s="35"/>
      <c r="H48" s="35"/>
      <c r="I48" s="35"/>
      <c r="J48" s="35"/>
      <c r="K48" s="35"/>
      <c r="L48" s="35"/>
      <c r="M48" s="35"/>
      <c r="N48" s="35"/>
    </row>
    <row r="49" spans="2:14">
      <c r="B49" s="32" t="s">
        <v>130</v>
      </c>
      <c r="C49" s="33">
        <f>N34</f>
        <v>0</v>
      </c>
      <c r="E49" s="34"/>
      <c r="F49" s="35"/>
      <c r="G49" s="35"/>
      <c r="H49" s="35"/>
      <c r="I49" s="35"/>
      <c r="J49" s="35"/>
      <c r="K49" s="35"/>
      <c r="L49" s="35"/>
      <c r="M49" s="35"/>
      <c r="N49" s="35"/>
    </row>
  </sheetData>
  <sheetProtection algorithmName="SHA-512" hashValue="kDpQ8oPoJ0vLFirhL6/y9rAXHj3Z8E7WL4Rr2MnZqqxzZjEqccPxyN2WcVvubtInf7aCl/uVM+av7oSAyCxTBg==" saltValue="b2XhD9vaYAzdUO7tLL74oQ==" spinCount="100000" sheet="1" objects="1" scenarios="1"/>
  <mergeCells count="39">
    <mergeCell ref="C7:C9"/>
    <mergeCell ref="H8:H9"/>
    <mergeCell ref="J8:J9"/>
    <mergeCell ref="G8:G9"/>
    <mergeCell ref="I8:I9"/>
    <mergeCell ref="A1:L1"/>
    <mergeCell ref="A4:H4"/>
    <mergeCell ref="A5:H5"/>
    <mergeCell ref="A6:H6"/>
    <mergeCell ref="B7:B9"/>
    <mergeCell ref="A7:A9"/>
    <mergeCell ref="K7:N7"/>
    <mergeCell ref="K8:K9"/>
    <mergeCell ref="L8:L9"/>
    <mergeCell ref="N8:N9"/>
    <mergeCell ref="A2:N2"/>
    <mergeCell ref="M8:M9"/>
    <mergeCell ref="G7:J7"/>
    <mergeCell ref="F7:F9"/>
    <mergeCell ref="E7:E9"/>
    <mergeCell ref="D7:D9"/>
    <mergeCell ref="A11:A13"/>
    <mergeCell ref="D11:D13"/>
    <mergeCell ref="E11:E13"/>
    <mergeCell ref="F11:F13"/>
    <mergeCell ref="B46:C46"/>
    <mergeCell ref="B40:C40"/>
    <mergeCell ref="B36:N36"/>
    <mergeCell ref="C34:F34"/>
    <mergeCell ref="C11:C13"/>
    <mergeCell ref="G11:G13"/>
    <mergeCell ref="H11:H13"/>
    <mergeCell ref="I11:I13"/>
    <mergeCell ref="J11:J13"/>
    <mergeCell ref="K11:K13"/>
    <mergeCell ref="L11:L13"/>
    <mergeCell ref="M11:M13"/>
    <mergeCell ref="N11:N13"/>
    <mergeCell ref="B11:B1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5" orientation="landscape" r:id="rId1"/>
  <rowBreaks count="1" manualBreakCount="1">
    <brk id="1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86B98-A258-4C2A-B051-8A63525E101B}">
  <dimension ref="A5:G37"/>
  <sheetViews>
    <sheetView workbookViewId="0">
      <selection activeCell="E6" sqref="E6:E35"/>
    </sheetView>
  </sheetViews>
  <sheetFormatPr defaultRowHeight="14.5"/>
  <cols>
    <col min="3" max="3" width="106.81640625" customWidth="1"/>
  </cols>
  <sheetData>
    <row r="5" spans="1:7">
      <c r="A5" t="s">
        <v>0</v>
      </c>
      <c r="B5" t="s">
        <v>40</v>
      </c>
      <c r="C5" t="s">
        <v>41</v>
      </c>
      <c r="D5" t="s">
        <v>42</v>
      </c>
      <c r="E5" t="s">
        <v>43</v>
      </c>
      <c r="F5" t="s">
        <v>44</v>
      </c>
      <c r="G5" t="s">
        <v>4</v>
      </c>
    </row>
    <row r="6" spans="1:7">
      <c r="A6" t="s">
        <v>5</v>
      </c>
      <c r="B6" t="s">
        <v>45</v>
      </c>
      <c r="C6" t="s">
        <v>46</v>
      </c>
      <c r="D6" t="s">
        <v>47</v>
      </c>
      <c r="E6">
        <v>2.4</v>
      </c>
      <c r="F6">
        <v>35.49</v>
      </c>
      <c r="G6">
        <v>85.2</v>
      </c>
    </row>
    <row r="7" spans="1:7">
      <c r="A7" t="s">
        <v>7</v>
      </c>
      <c r="B7" t="s">
        <v>48</v>
      </c>
      <c r="C7" t="s">
        <v>49</v>
      </c>
      <c r="D7" t="s">
        <v>28</v>
      </c>
      <c r="E7">
        <v>45</v>
      </c>
      <c r="F7">
        <v>6.05</v>
      </c>
      <c r="G7">
        <v>272.16000000000003</v>
      </c>
    </row>
    <row r="8" spans="1:7">
      <c r="A8" t="s">
        <v>8</v>
      </c>
      <c r="B8" t="s">
        <v>50</v>
      </c>
      <c r="C8" t="s">
        <v>51</v>
      </c>
      <c r="D8" t="s">
        <v>39</v>
      </c>
      <c r="E8">
        <v>0.9</v>
      </c>
      <c r="F8">
        <v>61.3</v>
      </c>
      <c r="G8">
        <v>55.17</v>
      </c>
    </row>
    <row r="9" spans="1:7">
      <c r="A9" t="s">
        <v>9</v>
      </c>
      <c r="B9" t="s">
        <v>52</v>
      </c>
      <c r="C9" t="s">
        <v>53</v>
      </c>
      <c r="D9" t="s">
        <v>47</v>
      </c>
      <c r="E9">
        <v>6.6</v>
      </c>
      <c r="F9">
        <v>89.34</v>
      </c>
      <c r="G9">
        <v>589.65</v>
      </c>
    </row>
    <row r="10" spans="1:7">
      <c r="A10" t="s">
        <v>10</v>
      </c>
      <c r="B10" t="s">
        <v>54</v>
      </c>
      <c r="C10" t="s">
        <v>55</v>
      </c>
      <c r="D10" t="s">
        <v>56</v>
      </c>
      <c r="E10">
        <v>25.5</v>
      </c>
      <c r="F10">
        <v>5.74</v>
      </c>
      <c r="G10">
        <v>146.37</v>
      </c>
    </row>
    <row r="11" spans="1:7">
      <c r="A11" t="s">
        <v>11</v>
      </c>
      <c r="B11" t="s">
        <v>57</v>
      </c>
      <c r="C11" t="s">
        <v>58</v>
      </c>
      <c r="D11" t="s">
        <v>56</v>
      </c>
      <c r="E11">
        <v>0.15</v>
      </c>
      <c r="F11">
        <v>179.87</v>
      </c>
      <c r="G11">
        <v>26.98</v>
      </c>
    </row>
    <row r="12" spans="1:7">
      <c r="A12" t="s">
        <v>12</v>
      </c>
      <c r="B12" t="s">
        <v>59</v>
      </c>
      <c r="C12" t="s">
        <v>60</v>
      </c>
      <c r="D12" t="s">
        <v>6</v>
      </c>
      <c r="E12">
        <v>30</v>
      </c>
      <c r="F12">
        <v>172.06</v>
      </c>
      <c r="G12" s="1">
        <v>5161.8</v>
      </c>
    </row>
    <row r="13" spans="1:7">
      <c r="A13" t="s">
        <v>13</v>
      </c>
      <c r="B13" t="s">
        <v>61</v>
      </c>
      <c r="C13" t="s">
        <v>62</v>
      </c>
      <c r="D13" t="s">
        <v>47</v>
      </c>
      <c r="E13">
        <v>60</v>
      </c>
      <c r="F13">
        <v>10.67</v>
      </c>
      <c r="G13">
        <v>640.20000000000005</v>
      </c>
    </row>
    <row r="14" spans="1:7">
      <c r="A14" t="s">
        <v>14</v>
      </c>
      <c r="B14" t="s">
        <v>63</v>
      </c>
      <c r="C14" t="s">
        <v>64</v>
      </c>
      <c r="D14" t="s">
        <v>65</v>
      </c>
      <c r="E14">
        <v>8</v>
      </c>
      <c r="F14" s="1">
        <v>1021.63</v>
      </c>
      <c r="G14" s="1">
        <v>8173.04</v>
      </c>
    </row>
    <row r="15" spans="1:7">
      <c r="A15" t="s">
        <v>15</v>
      </c>
      <c r="B15" t="s">
        <v>66</v>
      </c>
      <c r="C15" t="s">
        <v>67</v>
      </c>
      <c r="D15" t="s">
        <v>65</v>
      </c>
      <c r="E15">
        <v>9</v>
      </c>
      <c r="F15">
        <v>322.62</v>
      </c>
      <c r="G15" s="1">
        <v>2903.58</v>
      </c>
    </row>
    <row r="16" spans="1:7">
      <c r="A16" t="s">
        <v>16</v>
      </c>
      <c r="B16" t="s">
        <v>66</v>
      </c>
      <c r="C16" t="s">
        <v>68</v>
      </c>
      <c r="D16" t="s">
        <v>65</v>
      </c>
      <c r="E16">
        <v>4</v>
      </c>
      <c r="F16">
        <v>322.62</v>
      </c>
      <c r="G16" s="1">
        <v>1290.48</v>
      </c>
    </row>
    <row r="17" spans="1:7">
      <c r="A17" t="s">
        <v>17</v>
      </c>
      <c r="B17" t="s">
        <v>66</v>
      </c>
      <c r="C17" t="s">
        <v>69</v>
      </c>
      <c r="D17" t="s">
        <v>65</v>
      </c>
      <c r="E17">
        <v>2</v>
      </c>
      <c r="F17">
        <v>483.93</v>
      </c>
      <c r="G17">
        <v>967.86</v>
      </c>
    </row>
    <row r="18" spans="1:7">
      <c r="A18" t="s">
        <v>18</v>
      </c>
      <c r="B18" t="s">
        <v>66</v>
      </c>
      <c r="C18" t="s">
        <v>70</v>
      </c>
      <c r="D18" t="s">
        <v>65</v>
      </c>
      <c r="E18">
        <v>1</v>
      </c>
      <c r="F18">
        <v>731.27</v>
      </c>
      <c r="G18">
        <v>731.27</v>
      </c>
    </row>
    <row r="19" spans="1:7">
      <c r="A19" t="s">
        <v>19</v>
      </c>
      <c r="B19" t="s">
        <v>66</v>
      </c>
      <c r="C19" t="s">
        <v>71</v>
      </c>
      <c r="D19" t="s">
        <v>65</v>
      </c>
      <c r="E19">
        <v>3</v>
      </c>
      <c r="F19">
        <v>537.70000000000005</v>
      </c>
      <c r="G19" s="1">
        <v>1613.1</v>
      </c>
    </row>
    <row r="20" spans="1:7">
      <c r="A20" t="s">
        <v>20</v>
      </c>
      <c r="B20" t="s">
        <v>66</v>
      </c>
      <c r="C20" t="s">
        <v>72</v>
      </c>
      <c r="D20" t="s">
        <v>65</v>
      </c>
      <c r="E20">
        <v>5</v>
      </c>
      <c r="F20">
        <v>537.70000000000005</v>
      </c>
      <c r="G20" s="1">
        <v>2688.5</v>
      </c>
    </row>
    <row r="21" spans="1:7">
      <c r="A21" t="s">
        <v>21</v>
      </c>
      <c r="B21" t="s">
        <v>66</v>
      </c>
      <c r="C21" t="s">
        <v>73</v>
      </c>
      <c r="D21" t="s">
        <v>65</v>
      </c>
      <c r="E21">
        <v>1</v>
      </c>
      <c r="F21" s="1">
        <v>1666.87</v>
      </c>
      <c r="G21" s="1">
        <v>1666.87</v>
      </c>
    </row>
    <row r="22" spans="1:7">
      <c r="A22" t="s">
        <v>22</v>
      </c>
      <c r="B22" t="s">
        <v>66</v>
      </c>
      <c r="C22" t="s">
        <v>74</v>
      </c>
      <c r="D22" t="s">
        <v>65</v>
      </c>
      <c r="E22">
        <v>5</v>
      </c>
      <c r="F22">
        <v>537.70000000000005</v>
      </c>
      <c r="G22" s="1">
        <v>2688.5</v>
      </c>
    </row>
    <row r="23" spans="1:7">
      <c r="A23" t="s">
        <v>23</v>
      </c>
      <c r="B23" t="s">
        <v>75</v>
      </c>
      <c r="C23" t="s">
        <v>76</v>
      </c>
      <c r="D23" t="s">
        <v>77</v>
      </c>
      <c r="E23">
        <v>30</v>
      </c>
      <c r="F23">
        <v>486.18</v>
      </c>
      <c r="G23" s="1">
        <v>14585.4</v>
      </c>
    </row>
    <row r="24" spans="1:7">
      <c r="A24" t="s">
        <v>24</v>
      </c>
      <c r="B24" t="s">
        <v>78</v>
      </c>
      <c r="C24" t="s">
        <v>79</v>
      </c>
      <c r="D24" t="s">
        <v>6</v>
      </c>
      <c r="E24">
        <v>3.6</v>
      </c>
      <c r="F24">
        <v>1.08</v>
      </c>
      <c r="G24">
        <v>3.84</v>
      </c>
    </row>
    <row r="25" spans="1:7">
      <c r="A25" t="s">
        <v>25</v>
      </c>
      <c r="B25" t="s">
        <v>80</v>
      </c>
      <c r="C25" t="s">
        <v>81</v>
      </c>
      <c r="D25" t="s">
        <v>28</v>
      </c>
      <c r="E25">
        <v>343</v>
      </c>
      <c r="F25">
        <v>4.01</v>
      </c>
      <c r="G25" s="1">
        <v>1375.41</v>
      </c>
    </row>
    <row r="26" spans="1:7">
      <c r="A26" t="s">
        <v>26</v>
      </c>
      <c r="B26" t="s">
        <v>82</v>
      </c>
      <c r="C26" t="s">
        <v>83</v>
      </c>
      <c r="D26" t="s">
        <v>28</v>
      </c>
      <c r="E26">
        <v>124.8</v>
      </c>
      <c r="F26">
        <v>4.09</v>
      </c>
      <c r="G26">
        <v>510.48</v>
      </c>
    </row>
    <row r="27" spans="1:7">
      <c r="A27" t="s">
        <v>27</v>
      </c>
      <c r="B27" t="s">
        <v>84</v>
      </c>
      <c r="C27" t="s">
        <v>85</v>
      </c>
      <c r="D27" t="s">
        <v>65</v>
      </c>
      <c r="E27">
        <v>29</v>
      </c>
      <c r="F27">
        <v>409.8</v>
      </c>
      <c r="G27" s="1">
        <v>11884.2</v>
      </c>
    </row>
    <row r="28" spans="1:7">
      <c r="A28" t="s">
        <v>30</v>
      </c>
      <c r="B28" t="s">
        <v>84</v>
      </c>
      <c r="C28" t="s">
        <v>86</v>
      </c>
      <c r="D28" t="s">
        <v>65</v>
      </c>
      <c r="E28">
        <v>1</v>
      </c>
      <c r="F28">
        <v>499.92</v>
      </c>
      <c r="G28">
        <v>499.92</v>
      </c>
    </row>
    <row r="29" spans="1:7">
      <c r="A29" t="s">
        <v>31</v>
      </c>
      <c r="C29" t="s">
        <v>87</v>
      </c>
      <c r="E29">
        <v>1</v>
      </c>
      <c r="F29" s="1">
        <v>1075.4000000000001</v>
      </c>
      <c r="G29" s="1">
        <v>1075.4000000000001</v>
      </c>
    </row>
    <row r="30" spans="1:7">
      <c r="A30" t="s">
        <v>32</v>
      </c>
      <c r="C30" t="s">
        <v>88</v>
      </c>
      <c r="D30" t="s">
        <v>65</v>
      </c>
      <c r="E30">
        <v>4</v>
      </c>
      <c r="F30" s="1">
        <v>1284.3599999999999</v>
      </c>
      <c r="G30" s="1">
        <v>5137.4399999999996</v>
      </c>
    </row>
    <row r="31" spans="1:7">
      <c r="A31" t="s">
        <v>33</v>
      </c>
      <c r="C31" t="s">
        <v>89</v>
      </c>
      <c r="D31" t="s">
        <v>65</v>
      </c>
      <c r="E31">
        <v>22</v>
      </c>
      <c r="F31">
        <v>961.74</v>
      </c>
      <c r="G31" s="1">
        <v>21158.28</v>
      </c>
    </row>
    <row r="32" spans="1:7">
      <c r="A32" t="s">
        <v>34</v>
      </c>
      <c r="C32" t="s">
        <v>90</v>
      </c>
      <c r="D32" t="s">
        <v>65</v>
      </c>
      <c r="E32">
        <v>4</v>
      </c>
      <c r="F32">
        <v>873.44</v>
      </c>
      <c r="G32" s="1">
        <v>3493.76</v>
      </c>
    </row>
    <row r="33" spans="1:7">
      <c r="A33" t="s">
        <v>35</v>
      </c>
      <c r="C33" t="s">
        <v>87</v>
      </c>
      <c r="E33">
        <v>1</v>
      </c>
      <c r="F33" s="1">
        <v>1075.4000000000001</v>
      </c>
      <c r="G33" s="1">
        <v>1075.4000000000001</v>
      </c>
    </row>
    <row r="34" spans="1:7">
      <c r="A34" t="s">
        <v>36</v>
      </c>
      <c r="C34" t="s">
        <v>87</v>
      </c>
      <c r="E34">
        <v>1</v>
      </c>
      <c r="F34">
        <v>537.70000000000005</v>
      </c>
      <c r="G34">
        <v>537.70000000000005</v>
      </c>
    </row>
    <row r="35" spans="1:7">
      <c r="A35" t="s">
        <v>37</v>
      </c>
      <c r="C35" t="s">
        <v>91</v>
      </c>
      <c r="E35">
        <v>60</v>
      </c>
      <c r="F35">
        <v>29.41</v>
      </c>
      <c r="G35" s="1">
        <v>1764.48</v>
      </c>
    </row>
    <row r="36" spans="1:7">
      <c r="A36" t="s">
        <v>38</v>
      </c>
      <c r="B36" t="s">
        <v>92</v>
      </c>
      <c r="C36" t="s">
        <v>93</v>
      </c>
      <c r="D36" t="s">
        <v>94</v>
      </c>
      <c r="G36" s="1">
        <v>1227.22</v>
      </c>
    </row>
    <row r="37" spans="1:7">
      <c r="A37" t="s">
        <v>95</v>
      </c>
      <c r="G37" s="1">
        <v>94029.66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Ośietlenie</vt:lpstr>
      <vt:lpstr>Arkusz1</vt:lpstr>
      <vt:lpstr>Ośietlenie!Obszar_wydruku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2025-05-27T08:13:58Z</cp:lastPrinted>
  <dcterms:created xsi:type="dcterms:W3CDTF">2015-06-05T18:19:34Z</dcterms:created>
  <dcterms:modified xsi:type="dcterms:W3CDTF">2025-05-27T09:45:51Z</dcterms:modified>
</cp:coreProperties>
</file>